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"/>
    </mc:Choice>
  </mc:AlternateContent>
  <xr:revisionPtr revIDLastSave="19" documentId="8_{3B712157-B01B-45F2-B224-8D622241FD06}" xr6:coauthVersionLast="47" xr6:coauthVersionMax="47" xr10:uidLastSave="{BA6B3E43-9D0F-4B60-ACCC-3D2AAB3B1F00}"/>
  <bookViews>
    <workbookView xWindow="-108" yWindow="-108" windowWidth="23256" windowHeight="12576" activeTab="1" xr2:uid="{00000000-000D-0000-FFFF-FFFF00000000}"/>
  </bookViews>
  <sheets>
    <sheet name="Tietoa aineistosta" sheetId="4" r:id="rId1"/>
    <sheet name="Vos-laskelma" sheetId="3" r:id="rId2"/>
    <sheet name="Kotikuntakorvaukset" sheetId="5" r:id="rId3"/>
  </sheets>
  <definedNames>
    <definedName name="_xlnm._FilterDatabase" localSheetId="1" hidden="1">'Vos-laskelma'!$A$10:$AB$10</definedName>
    <definedName name="UlkoisetTiedot_3" localSheetId="1" hidden="1">'Vos-laskelma'!#REF!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3" l="1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11" i="3"/>
  <c r="C10" i="3"/>
  <c r="D10" i="3"/>
  <c r="F12" i="3"/>
  <c r="I12" i="3" s="1"/>
  <c r="F13" i="3"/>
  <c r="I13" i="3" s="1"/>
  <c r="F14" i="3"/>
  <c r="I14" i="3" s="1"/>
  <c r="F15" i="3"/>
  <c r="I15" i="3" s="1"/>
  <c r="F16" i="3"/>
  <c r="I16" i="3" s="1"/>
  <c r="F17" i="3"/>
  <c r="I17" i="3" s="1"/>
  <c r="F18" i="3"/>
  <c r="I18" i="3" s="1"/>
  <c r="F19" i="3"/>
  <c r="I19" i="3" s="1"/>
  <c r="F20" i="3"/>
  <c r="I20" i="3" s="1"/>
  <c r="F21" i="3"/>
  <c r="I21" i="3" s="1"/>
  <c r="F22" i="3"/>
  <c r="I22" i="3" s="1"/>
  <c r="F23" i="3"/>
  <c r="I23" i="3" s="1"/>
  <c r="F24" i="3"/>
  <c r="I24" i="3" s="1"/>
  <c r="F25" i="3"/>
  <c r="I25" i="3" s="1"/>
  <c r="F26" i="3"/>
  <c r="I26" i="3" s="1"/>
  <c r="F27" i="3"/>
  <c r="I27" i="3" s="1"/>
  <c r="F28" i="3"/>
  <c r="I28" i="3" s="1"/>
  <c r="F29" i="3"/>
  <c r="I29" i="3" s="1"/>
  <c r="F30" i="3"/>
  <c r="I30" i="3" s="1"/>
  <c r="F31" i="3"/>
  <c r="I31" i="3" s="1"/>
  <c r="F32" i="3"/>
  <c r="I32" i="3" s="1"/>
  <c r="F33" i="3"/>
  <c r="I33" i="3" s="1"/>
  <c r="F34" i="3"/>
  <c r="I34" i="3" s="1"/>
  <c r="F35" i="3"/>
  <c r="I35" i="3" s="1"/>
  <c r="F36" i="3"/>
  <c r="I36" i="3" s="1"/>
  <c r="F37" i="3"/>
  <c r="I37" i="3" s="1"/>
  <c r="F38" i="3"/>
  <c r="I38" i="3" s="1"/>
  <c r="F39" i="3"/>
  <c r="I39" i="3" s="1"/>
  <c r="F40" i="3"/>
  <c r="I40" i="3" s="1"/>
  <c r="F41" i="3"/>
  <c r="I41" i="3" s="1"/>
  <c r="F42" i="3"/>
  <c r="I42" i="3" s="1"/>
  <c r="F43" i="3"/>
  <c r="I43" i="3" s="1"/>
  <c r="F44" i="3"/>
  <c r="I44" i="3" s="1"/>
  <c r="F45" i="3"/>
  <c r="I45" i="3" s="1"/>
  <c r="F46" i="3"/>
  <c r="I46" i="3" s="1"/>
  <c r="F47" i="3"/>
  <c r="I47" i="3" s="1"/>
  <c r="F48" i="3"/>
  <c r="I48" i="3" s="1"/>
  <c r="F49" i="3"/>
  <c r="I49" i="3" s="1"/>
  <c r="F50" i="3"/>
  <c r="I50" i="3" s="1"/>
  <c r="F51" i="3"/>
  <c r="I51" i="3" s="1"/>
  <c r="F52" i="3"/>
  <c r="I52" i="3" s="1"/>
  <c r="F53" i="3"/>
  <c r="I53" i="3" s="1"/>
  <c r="F54" i="3"/>
  <c r="I54" i="3" s="1"/>
  <c r="F55" i="3"/>
  <c r="I55" i="3" s="1"/>
  <c r="F56" i="3"/>
  <c r="I56" i="3" s="1"/>
  <c r="F57" i="3"/>
  <c r="I57" i="3" s="1"/>
  <c r="F58" i="3"/>
  <c r="I58" i="3" s="1"/>
  <c r="F59" i="3"/>
  <c r="I59" i="3" s="1"/>
  <c r="F60" i="3"/>
  <c r="I60" i="3" s="1"/>
  <c r="F61" i="3"/>
  <c r="I61" i="3" s="1"/>
  <c r="F62" i="3"/>
  <c r="I62" i="3" s="1"/>
  <c r="F63" i="3"/>
  <c r="I63" i="3" s="1"/>
  <c r="F64" i="3"/>
  <c r="I64" i="3" s="1"/>
  <c r="F65" i="3"/>
  <c r="I65" i="3" s="1"/>
  <c r="F66" i="3"/>
  <c r="I66" i="3" s="1"/>
  <c r="F67" i="3"/>
  <c r="I67" i="3" s="1"/>
  <c r="F68" i="3"/>
  <c r="I68" i="3" s="1"/>
  <c r="F69" i="3"/>
  <c r="I69" i="3" s="1"/>
  <c r="F70" i="3"/>
  <c r="I70" i="3" s="1"/>
  <c r="F71" i="3"/>
  <c r="I71" i="3" s="1"/>
  <c r="F72" i="3"/>
  <c r="I72" i="3" s="1"/>
  <c r="F73" i="3"/>
  <c r="I73" i="3" s="1"/>
  <c r="F74" i="3"/>
  <c r="I74" i="3" s="1"/>
  <c r="F75" i="3"/>
  <c r="I75" i="3" s="1"/>
  <c r="F76" i="3"/>
  <c r="I76" i="3" s="1"/>
  <c r="F77" i="3"/>
  <c r="I77" i="3" s="1"/>
  <c r="F78" i="3"/>
  <c r="I78" i="3" s="1"/>
  <c r="F79" i="3"/>
  <c r="I79" i="3" s="1"/>
  <c r="F80" i="3"/>
  <c r="I80" i="3" s="1"/>
  <c r="F81" i="3"/>
  <c r="I81" i="3" s="1"/>
  <c r="F82" i="3"/>
  <c r="I82" i="3" s="1"/>
  <c r="F83" i="3"/>
  <c r="I83" i="3" s="1"/>
  <c r="F84" i="3"/>
  <c r="I84" i="3" s="1"/>
  <c r="F85" i="3"/>
  <c r="I85" i="3" s="1"/>
  <c r="F86" i="3"/>
  <c r="I86" i="3" s="1"/>
  <c r="F87" i="3"/>
  <c r="I87" i="3" s="1"/>
  <c r="F88" i="3"/>
  <c r="I88" i="3" s="1"/>
  <c r="F89" i="3"/>
  <c r="I89" i="3" s="1"/>
  <c r="F90" i="3"/>
  <c r="I90" i="3" s="1"/>
  <c r="F91" i="3"/>
  <c r="I91" i="3" s="1"/>
  <c r="F92" i="3"/>
  <c r="I92" i="3" s="1"/>
  <c r="F93" i="3"/>
  <c r="I93" i="3" s="1"/>
  <c r="F94" i="3"/>
  <c r="I94" i="3" s="1"/>
  <c r="F95" i="3"/>
  <c r="I95" i="3" s="1"/>
  <c r="F96" i="3"/>
  <c r="I96" i="3" s="1"/>
  <c r="F97" i="3"/>
  <c r="I97" i="3" s="1"/>
  <c r="F98" i="3"/>
  <c r="I98" i="3" s="1"/>
  <c r="F99" i="3"/>
  <c r="I99" i="3" s="1"/>
  <c r="F100" i="3"/>
  <c r="I100" i="3" s="1"/>
  <c r="F101" i="3"/>
  <c r="I101" i="3" s="1"/>
  <c r="F102" i="3"/>
  <c r="I102" i="3" s="1"/>
  <c r="F103" i="3"/>
  <c r="I103" i="3" s="1"/>
  <c r="F104" i="3"/>
  <c r="I104" i="3" s="1"/>
  <c r="F105" i="3"/>
  <c r="I105" i="3" s="1"/>
  <c r="F106" i="3"/>
  <c r="I106" i="3" s="1"/>
  <c r="F107" i="3"/>
  <c r="I107" i="3" s="1"/>
  <c r="F108" i="3"/>
  <c r="I108" i="3" s="1"/>
  <c r="F109" i="3"/>
  <c r="I109" i="3" s="1"/>
  <c r="F110" i="3"/>
  <c r="I110" i="3" s="1"/>
  <c r="F111" i="3"/>
  <c r="I111" i="3" s="1"/>
  <c r="F112" i="3"/>
  <c r="I112" i="3" s="1"/>
  <c r="F113" i="3"/>
  <c r="I113" i="3" s="1"/>
  <c r="F114" i="3"/>
  <c r="I114" i="3" s="1"/>
  <c r="F115" i="3"/>
  <c r="I115" i="3" s="1"/>
  <c r="F116" i="3"/>
  <c r="I116" i="3" s="1"/>
  <c r="F117" i="3"/>
  <c r="I117" i="3" s="1"/>
  <c r="F118" i="3"/>
  <c r="I118" i="3" s="1"/>
  <c r="F119" i="3"/>
  <c r="I119" i="3" s="1"/>
  <c r="F120" i="3"/>
  <c r="I120" i="3" s="1"/>
  <c r="F121" i="3"/>
  <c r="I121" i="3" s="1"/>
  <c r="F122" i="3"/>
  <c r="I122" i="3" s="1"/>
  <c r="F123" i="3"/>
  <c r="I123" i="3" s="1"/>
  <c r="F124" i="3"/>
  <c r="I124" i="3" s="1"/>
  <c r="F125" i="3"/>
  <c r="I125" i="3" s="1"/>
  <c r="F126" i="3"/>
  <c r="I126" i="3" s="1"/>
  <c r="F127" i="3"/>
  <c r="I127" i="3" s="1"/>
  <c r="F128" i="3"/>
  <c r="I128" i="3" s="1"/>
  <c r="F129" i="3"/>
  <c r="I129" i="3" s="1"/>
  <c r="F130" i="3"/>
  <c r="I130" i="3" s="1"/>
  <c r="F131" i="3"/>
  <c r="I131" i="3" s="1"/>
  <c r="F132" i="3"/>
  <c r="I132" i="3" s="1"/>
  <c r="F133" i="3"/>
  <c r="I133" i="3" s="1"/>
  <c r="F134" i="3"/>
  <c r="I134" i="3" s="1"/>
  <c r="F135" i="3"/>
  <c r="I135" i="3" s="1"/>
  <c r="F136" i="3"/>
  <c r="I136" i="3" s="1"/>
  <c r="F137" i="3"/>
  <c r="I137" i="3" s="1"/>
  <c r="F138" i="3"/>
  <c r="I138" i="3" s="1"/>
  <c r="F139" i="3"/>
  <c r="I139" i="3" s="1"/>
  <c r="F140" i="3"/>
  <c r="I140" i="3" s="1"/>
  <c r="F141" i="3"/>
  <c r="I141" i="3" s="1"/>
  <c r="F142" i="3"/>
  <c r="I142" i="3" s="1"/>
  <c r="F143" i="3"/>
  <c r="I143" i="3" s="1"/>
  <c r="F144" i="3"/>
  <c r="I144" i="3" s="1"/>
  <c r="F145" i="3"/>
  <c r="I145" i="3" s="1"/>
  <c r="F146" i="3"/>
  <c r="I146" i="3" s="1"/>
  <c r="F147" i="3"/>
  <c r="I147" i="3" s="1"/>
  <c r="F148" i="3"/>
  <c r="I148" i="3" s="1"/>
  <c r="F149" i="3"/>
  <c r="I149" i="3" s="1"/>
  <c r="F150" i="3"/>
  <c r="I150" i="3" s="1"/>
  <c r="F151" i="3"/>
  <c r="I151" i="3" s="1"/>
  <c r="F152" i="3"/>
  <c r="I152" i="3" s="1"/>
  <c r="F153" i="3"/>
  <c r="I153" i="3" s="1"/>
  <c r="F154" i="3"/>
  <c r="I154" i="3" s="1"/>
  <c r="F155" i="3"/>
  <c r="I155" i="3" s="1"/>
  <c r="F156" i="3"/>
  <c r="I156" i="3" s="1"/>
  <c r="F157" i="3"/>
  <c r="I157" i="3" s="1"/>
  <c r="F158" i="3"/>
  <c r="I158" i="3" s="1"/>
  <c r="F159" i="3"/>
  <c r="I159" i="3" s="1"/>
  <c r="F160" i="3"/>
  <c r="I160" i="3" s="1"/>
  <c r="F161" i="3"/>
  <c r="I161" i="3" s="1"/>
  <c r="F162" i="3"/>
  <c r="I162" i="3" s="1"/>
  <c r="F163" i="3"/>
  <c r="I163" i="3" s="1"/>
  <c r="F164" i="3"/>
  <c r="I164" i="3" s="1"/>
  <c r="F165" i="3"/>
  <c r="I165" i="3" s="1"/>
  <c r="F166" i="3"/>
  <c r="I166" i="3" s="1"/>
  <c r="F167" i="3"/>
  <c r="I167" i="3" s="1"/>
  <c r="F168" i="3"/>
  <c r="I168" i="3" s="1"/>
  <c r="F169" i="3"/>
  <c r="I169" i="3" s="1"/>
  <c r="F170" i="3"/>
  <c r="I170" i="3" s="1"/>
  <c r="F171" i="3"/>
  <c r="I171" i="3" s="1"/>
  <c r="F172" i="3"/>
  <c r="I172" i="3" s="1"/>
  <c r="F173" i="3"/>
  <c r="I173" i="3" s="1"/>
  <c r="F174" i="3"/>
  <c r="I174" i="3" s="1"/>
  <c r="F175" i="3"/>
  <c r="I175" i="3" s="1"/>
  <c r="F176" i="3"/>
  <c r="I176" i="3" s="1"/>
  <c r="F177" i="3"/>
  <c r="I177" i="3" s="1"/>
  <c r="F178" i="3"/>
  <c r="I178" i="3" s="1"/>
  <c r="F179" i="3"/>
  <c r="I179" i="3" s="1"/>
  <c r="F180" i="3"/>
  <c r="I180" i="3" s="1"/>
  <c r="F181" i="3"/>
  <c r="I181" i="3" s="1"/>
  <c r="F182" i="3"/>
  <c r="I182" i="3" s="1"/>
  <c r="F183" i="3"/>
  <c r="I183" i="3" s="1"/>
  <c r="F184" i="3"/>
  <c r="I184" i="3" s="1"/>
  <c r="F185" i="3"/>
  <c r="I185" i="3" s="1"/>
  <c r="F186" i="3"/>
  <c r="I186" i="3" s="1"/>
  <c r="F187" i="3"/>
  <c r="I187" i="3" s="1"/>
  <c r="F188" i="3"/>
  <c r="I188" i="3" s="1"/>
  <c r="F189" i="3"/>
  <c r="I189" i="3" s="1"/>
  <c r="F190" i="3"/>
  <c r="I190" i="3" s="1"/>
  <c r="F191" i="3"/>
  <c r="I191" i="3" s="1"/>
  <c r="F192" i="3"/>
  <c r="I192" i="3" s="1"/>
  <c r="F193" i="3"/>
  <c r="I193" i="3" s="1"/>
  <c r="F194" i="3"/>
  <c r="I194" i="3" s="1"/>
  <c r="F195" i="3"/>
  <c r="I195" i="3" s="1"/>
  <c r="F196" i="3"/>
  <c r="I196" i="3" s="1"/>
  <c r="F197" i="3"/>
  <c r="I197" i="3" s="1"/>
  <c r="F198" i="3"/>
  <c r="I198" i="3" s="1"/>
  <c r="F199" i="3"/>
  <c r="I199" i="3" s="1"/>
  <c r="F200" i="3"/>
  <c r="I200" i="3" s="1"/>
  <c r="F201" i="3"/>
  <c r="I201" i="3" s="1"/>
  <c r="F202" i="3"/>
  <c r="I202" i="3" s="1"/>
  <c r="F203" i="3"/>
  <c r="I203" i="3" s="1"/>
  <c r="F204" i="3"/>
  <c r="I204" i="3" s="1"/>
  <c r="F205" i="3"/>
  <c r="I205" i="3" s="1"/>
  <c r="F206" i="3"/>
  <c r="I206" i="3" s="1"/>
  <c r="F207" i="3"/>
  <c r="I207" i="3" s="1"/>
  <c r="F208" i="3"/>
  <c r="I208" i="3" s="1"/>
  <c r="F209" i="3"/>
  <c r="I209" i="3" s="1"/>
  <c r="F210" i="3"/>
  <c r="I210" i="3" s="1"/>
  <c r="F211" i="3"/>
  <c r="I211" i="3" s="1"/>
  <c r="F212" i="3"/>
  <c r="I212" i="3" s="1"/>
  <c r="F213" i="3"/>
  <c r="I213" i="3" s="1"/>
  <c r="F214" i="3"/>
  <c r="I214" i="3" s="1"/>
  <c r="F215" i="3"/>
  <c r="I215" i="3" s="1"/>
  <c r="F216" i="3"/>
  <c r="I216" i="3" s="1"/>
  <c r="F217" i="3"/>
  <c r="I217" i="3" s="1"/>
  <c r="F218" i="3"/>
  <c r="I218" i="3" s="1"/>
  <c r="F219" i="3"/>
  <c r="I219" i="3" s="1"/>
  <c r="F220" i="3"/>
  <c r="I220" i="3" s="1"/>
  <c r="F221" i="3"/>
  <c r="I221" i="3" s="1"/>
  <c r="F222" i="3"/>
  <c r="I222" i="3" s="1"/>
  <c r="F223" i="3"/>
  <c r="I223" i="3" s="1"/>
  <c r="F224" i="3"/>
  <c r="I224" i="3" s="1"/>
  <c r="F225" i="3"/>
  <c r="I225" i="3" s="1"/>
  <c r="F226" i="3"/>
  <c r="I226" i="3" s="1"/>
  <c r="F227" i="3"/>
  <c r="I227" i="3" s="1"/>
  <c r="F228" i="3"/>
  <c r="I228" i="3" s="1"/>
  <c r="F229" i="3"/>
  <c r="I229" i="3" s="1"/>
  <c r="F230" i="3"/>
  <c r="I230" i="3" s="1"/>
  <c r="F231" i="3"/>
  <c r="I231" i="3" s="1"/>
  <c r="F232" i="3"/>
  <c r="I232" i="3" s="1"/>
  <c r="F233" i="3"/>
  <c r="I233" i="3" s="1"/>
  <c r="F234" i="3"/>
  <c r="I234" i="3" s="1"/>
  <c r="F235" i="3"/>
  <c r="I235" i="3" s="1"/>
  <c r="F236" i="3"/>
  <c r="I236" i="3" s="1"/>
  <c r="F237" i="3"/>
  <c r="I237" i="3" s="1"/>
  <c r="F238" i="3"/>
  <c r="I238" i="3" s="1"/>
  <c r="F239" i="3"/>
  <c r="I239" i="3" s="1"/>
  <c r="F240" i="3"/>
  <c r="I240" i="3" s="1"/>
  <c r="F241" i="3"/>
  <c r="I241" i="3" s="1"/>
  <c r="F242" i="3"/>
  <c r="I242" i="3" s="1"/>
  <c r="F243" i="3"/>
  <c r="I243" i="3" s="1"/>
  <c r="F244" i="3"/>
  <c r="I244" i="3" s="1"/>
  <c r="F245" i="3"/>
  <c r="I245" i="3" s="1"/>
  <c r="F246" i="3"/>
  <c r="I246" i="3" s="1"/>
  <c r="F247" i="3"/>
  <c r="I247" i="3" s="1"/>
  <c r="F248" i="3"/>
  <c r="I248" i="3" s="1"/>
  <c r="F249" i="3"/>
  <c r="I249" i="3" s="1"/>
  <c r="F250" i="3"/>
  <c r="I250" i="3" s="1"/>
  <c r="F251" i="3"/>
  <c r="I251" i="3" s="1"/>
  <c r="F252" i="3"/>
  <c r="I252" i="3" s="1"/>
  <c r="F253" i="3"/>
  <c r="I253" i="3" s="1"/>
  <c r="F254" i="3"/>
  <c r="I254" i="3" s="1"/>
  <c r="F255" i="3"/>
  <c r="I255" i="3" s="1"/>
  <c r="F256" i="3"/>
  <c r="I256" i="3" s="1"/>
  <c r="F257" i="3"/>
  <c r="I257" i="3" s="1"/>
  <c r="F258" i="3"/>
  <c r="I258" i="3" s="1"/>
  <c r="F259" i="3"/>
  <c r="I259" i="3" s="1"/>
  <c r="F260" i="3"/>
  <c r="I260" i="3" s="1"/>
  <c r="F261" i="3"/>
  <c r="I261" i="3" s="1"/>
  <c r="F262" i="3"/>
  <c r="I262" i="3" s="1"/>
  <c r="F263" i="3"/>
  <c r="I263" i="3" s="1"/>
  <c r="F264" i="3"/>
  <c r="I264" i="3" s="1"/>
  <c r="F265" i="3"/>
  <c r="I265" i="3" s="1"/>
  <c r="F266" i="3"/>
  <c r="I266" i="3" s="1"/>
  <c r="F267" i="3"/>
  <c r="I267" i="3" s="1"/>
  <c r="F268" i="3"/>
  <c r="I268" i="3" s="1"/>
  <c r="F269" i="3"/>
  <c r="I269" i="3" s="1"/>
  <c r="F270" i="3"/>
  <c r="I270" i="3" s="1"/>
  <c r="F271" i="3"/>
  <c r="I271" i="3" s="1"/>
  <c r="F272" i="3"/>
  <c r="I272" i="3" s="1"/>
  <c r="F273" i="3"/>
  <c r="I273" i="3" s="1"/>
  <c r="F274" i="3"/>
  <c r="I274" i="3" s="1"/>
  <c r="F275" i="3"/>
  <c r="I275" i="3" s="1"/>
  <c r="F276" i="3"/>
  <c r="I276" i="3" s="1"/>
  <c r="F277" i="3"/>
  <c r="I277" i="3" s="1"/>
  <c r="F278" i="3"/>
  <c r="I278" i="3" s="1"/>
  <c r="F279" i="3"/>
  <c r="I279" i="3" s="1"/>
  <c r="F280" i="3"/>
  <c r="I280" i="3" s="1"/>
  <c r="F281" i="3"/>
  <c r="I281" i="3" s="1"/>
  <c r="F282" i="3"/>
  <c r="I282" i="3" s="1"/>
  <c r="F283" i="3"/>
  <c r="I283" i="3" s="1"/>
  <c r="F284" i="3"/>
  <c r="I284" i="3" s="1"/>
  <c r="F285" i="3"/>
  <c r="I285" i="3" s="1"/>
  <c r="F286" i="3"/>
  <c r="I286" i="3" s="1"/>
  <c r="F287" i="3"/>
  <c r="I287" i="3" s="1"/>
  <c r="F288" i="3"/>
  <c r="I288" i="3" s="1"/>
  <c r="F289" i="3"/>
  <c r="I289" i="3" s="1"/>
  <c r="F290" i="3"/>
  <c r="I290" i="3" s="1"/>
  <c r="F291" i="3"/>
  <c r="I291" i="3" s="1"/>
  <c r="F292" i="3"/>
  <c r="I292" i="3" s="1"/>
  <c r="F293" i="3"/>
  <c r="I293" i="3" s="1"/>
  <c r="F294" i="3"/>
  <c r="I294" i="3" s="1"/>
  <c r="F295" i="3"/>
  <c r="I295" i="3" s="1"/>
  <c r="F296" i="3"/>
  <c r="I296" i="3" s="1"/>
  <c r="F297" i="3"/>
  <c r="I297" i="3" s="1"/>
  <c r="F298" i="3"/>
  <c r="I298" i="3" s="1"/>
  <c r="F299" i="3"/>
  <c r="I299" i="3" s="1"/>
  <c r="F300" i="3"/>
  <c r="I300" i="3" s="1"/>
  <c r="F301" i="3"/>
  <c r="I301" i="3" s="1"/>
  <c r="F302" i="3"/>
  <c r="I302" i="3" s="1"/>
  <c r="F303" i="3"/>
  <c r="I303" i="3" s="1"/>
  <c r="F11" i="3"/>
  <c r="I11" i="3" s="1"/>
  <c r="H10" i="3"/>
  <c r="Q10" i="3" s="1"/>
  <c r="AA11" i="3"/>
  <c r="AB11" i="3" s="1"/>
  <c r="G10" i="3"/>
  <c r="I10" i="3" l="1"/>
  <c r="E10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P40" i="3" l="1"/>
  <c r="P256" i="3"/>
  <c r="P288" i="3"/>
  <c r="P17" i="3"/>
  <c r="P25" i="3"/>
  <c r="P161" i="3"/>
  <c r="P233" i="3"/>
  <c r="P16" i="3"/>
  <c r="P80" i="3"/>
  <c r="P160" i="3"/>
  <c r="P90" i="3"/>
  <c r="P218" i="3"/>
  <c r="P19" i="3"/>
  <c r="P83" i="3"/>
  <c r="P176" i="3"/>
  <c r="P98" i="3"/>
  <c r="P194" i="3"/>
  <c r="P226" i="3"/>
  <c r="P20" i="3"/>
  <c r="P24" i="3"/>
  <c r="P64" i="3"/>
  <c r="P18" i="3"/>
  <c r="P13" i="3"/>
  <c r="P61" i="3"/>
  <c r="P48" i="3"/>
  <c r="P72" i="3"/>
  <c r="P152" i="3"/>
  <c r="J152" i="3"/>
  <c r="P82" i="3"/>
  <c r="P154" i="3"/>
  <c r="P30" i="3"/>
  <c r="P192" i="3"/>
  <c r="P58" i="3"/>
  <c r="P178" i="3"/>
  <c r="P95" i="3"/>
  <c r="P32" i="3"/>
  <c r="P56" i="3"/>
  <c r="P200" i="3"/>
  <c r="P224" i="3"/>
  <c r="P232" i="3"/>
  <c r="P264" i="3"/>
  <c r="P73" i="3"/>
  <c r="P81" i="3"/>
  <c r="P27" i="3"/>
  <c r="P163" i="3"/>
  <c r="P243" i="3"/>
  <c r="P12" i="3"/>
  <c r="P236" i="3"/>
  <c r="P181" i="3"/>
  <c r="P182" i="3"/>
  <c r="P225" i="3"/>
  <c r="P257" i="3"/>
  <c r="P273" i="3"/>
  <c r="P248" i="3"/>
  <c r="P42" i="3"/>
  <c r="P74" i="3"/>
  <c r="P146" i="3"/>
  <c r="P162" i="3"/>
  <c r="P234" i="3"/>
  <c r="P242" i="3"/>
  <c r="P250" i="3"/>
  <c r="P266" i="3"/>
  <c r="P274" i="3"/>
  <c r="P282" i="3"/>
  <c r="P290" i="3"/>
  <c r="P91" i="3"/>
  <c r="P155" i="3"/>
  <c r="P203" i="3"/>
  <c r="P219" i="3"/>
  <c r="P227" i="3"/>
  <c r="P235" i="3"/>
  <c r="P259" i="3"/>
  <c r="P267" i="3"/>
  <c r="P275" i="3"/>
  <c r="P283" i="3"/>
  <c r="P76" i="3"/>
  <c r="P180" i="3"/>
  <c r="P244" i="3"/>
  <c r="P276" i="3"/>
  <c r="P292" i="3"/>
  <c r="P165" i="3"/>
  <c r="P213" i="3"/>
  <c r="P78" i="3"/>
  <c r="P246" i="3"/>
  <c r="P271" i="3"/>
  <c r="P279" i="3"/>
  <c r="P296" i="3"/>
  <c r="P240" i="3"/>
  <c r="P153" i="3"/>
  <c r="P193" i="3"/>
  <c r="P201" i="3"/>
  <c r="P217" i="3"/>
  <c r="P241" i="3"/>
  <c r="P249" i="3"/>
  <c r="P265" i="3"/>
  <c r="P281" i="3"/>
  <c r="P289" i="3"/>
  <c r="P297" i="3"/>
  <c r="P298" i="3"/>
  <c r="P299" i="3"/>
  <c r="P300" i="3"/>
  <c r="P272" i="3"/>
  <c r="P301" i="3"/>
  <c r="P43" i="3"/>
  <c r="P195" i="3"/>
  <c r="P211" i="3"/>
  <c r="P291" i="3"/>
  <c r="P44" i="3"/>
  <c r="P148" i="3"/>
  <c r="P228" i="3"/>
  <c r="P260" i="3"/>
  <c r="P21" i="3"/>
  <c r="P149" i="3"/>
  <c r="P197" i="3"/>
  <c r="P221" i="3"/>
  <c r="P229" i="3"/>
  <c r="P237" i="3"/>
  <c r="P245" i="3"/>
  <c r="P253" i="3"/>
  <c r="P261" i="3"/>
  <c r="P269" i="3"/>
  <c r="P277" i="3"/>
  <c r="P285" i="3"/>
  <c r="P293" i="3"/>
  <c r="P14" i="3"/>
  <c r="P22" i="3"/>
  <c r="P46" i="3"/>
  <c r="P86" i="3"/>
  <c r="P94" i="3"/>
  <c r="P150" i="3"/>
  <c r="P158" i="3"/>
  <c r="P166" i="3"/>
  <c r="P198" i="3"/>
  <c r="P222" i="3"/>
  <c r="P230" i="3"/>
  <c r="P238" i="3"/>
  <c r="P254" i="3"/>
  <c r="P262" i="3"/>
  <c r="P270" i="3"/>
  <c r="P278" i="3"/>
  <c r="P286" i="3"/>
  <c r="P294" i="3"/>
  <c r="P302" i="3"/>
  <c r="P280" i="3"/>
  <c r="P202" i="3"/>
  <c r="P258" i="3"/>
  <c r="P147" i="3"/>
  <c r="P179" i="3"/>
  <c r="P251" i="3"/>
  <c r="P220" i="3"/>
  <c r="P252" i="3"/>
  <c r="P268" i="3"/>
  <c r="P284" i="3"/>
  <c r="P29" i="3"/>
  <c r="P173" i="3"/>
  <c r="P15" i="3"/>
  <c r="P23" i="3"/>
  <c r="P31" i="3"/>
  <c r="P39" i="3"/>
  <c r="P63" i="3"/>
  <c r="P71" i="3"/>
  <c r="P151" i="3"/>
  <c r="P159" i="3"/>
  <c r="P175" i="3"/>
  <c r="P199" i="3"/>
  <c r="P215" i="3"/>
  <c r="P223" i="3"/>
  <c r="P231" i="3"/>
  <c r="P239" i="3"/>
  <c r="P247" i="3"/>
  <c r="P255" i="3"/>
  <c r="P263" i="3"/>
  <c r="P287" i="3"/>
  <c r="P295" i="3"/>
  <c r="P303" i="3"/>
  <c r="P26" i="3"/>
  <c r="P34" i="3"/>
  <c r="P50" i="3"/>
  <c r="P66" i="3"/>
  <c r="J106" i="3"/>
  <c r="P106" i="3"/>
  <c r="J114" i="3"/>
  <c r="P114" i="3"/>
  <c r="P122" i="3"/>
  <c r="J130" i="3"/>
  <c r="P130" i="3"/>
  <c r="J138" i="3"/>
  <c r="P138" i="3"/>
  <c r="J170" i="3"/>
  <c r="P170" i="3"/>
  <c r="J186" i="3"/>
  <c r="P186" i="3"/>
  <c r="J210" i="3"/>
  <c r="P210" i="3"/>
  <c r="P11" i="3"/>
  <c r="P35" i="3"/>
  <c r="P51" i="3"/>
  <c r="P59" i="3"/>
  <c r="P67" i="3"/>
  <c r="P75" i="3"/>
  <c r="P99" i="3"/>
  <c r="J107" i="3"/>
  <c r="P107" i="3"/>
  <c r="J115" i="3"/>
  <c r="P115" i="3"/>
  <c r="J123" i="3"/>
  <c r="P123" i="3"/>
  <c r="P131" i="3"/>
  <c r="J139" i="3"/>
  <c r="P139" i="3"/>
  <c r="J171" i="3"/>
  <c r="P171" i="3"/>
  <c r="P187" i="3"/>
  <c r="P28" i="3"/>
  <c r="P36" i="3"/>
  <c r="P52" i="3"/>
  <c r="P60" i="3"/>
  <c r="P68" i="3"/>
  <c r="P84" i="3"/>
  <c r="J92" i="3"/>
  <c r="P92" i="3"/>
  <c r="J100" i="3"/>
  <c r="P100" i="3"/>
  <c r="P108" i="3"/>
  <c r="J116" i="3"/>
  <c r="P116" i="3"/>
  <c r="J124" i="3"/>
  <c r="P124" i="3"/>
  <c r="J132" i="3"/>
  <c r="P132" i="3"/>
  <c r="J140" i="3"/>
  <c r="P140" i="3"/>
  <c r="P156" i="3"/>
  <c r="J164" i="3"/>
  <c r="P164" i="3"/>
  <c r="J172" i="3"/>
  <c r="P172" i="3"/>
  <c r="P188" i="3"/>
  <c r="P196" i="3"/>
  <c r="P204" i="3"/>
  <c r="P212" i="3"/>
  <c r="P37" i="3"/>
  <c r="P45" i="3"/>
  <c r="P53" i="3"/>
  <c r="P69" i="3"/>
  <c r="P77" i="3"/>
  <c r="P85" i="3"/>
  <c r="J93" i="3"/>
  <c r="P93" i="3"/>
  <c r="J101" i="3"/>
  <c r="P101" i="3"/>
  <c r="J109" i="3"/>
  <c r="P109" i="3"/>
  <c r="J117" i="3"/>
  <c r="P117" i="3"/>
  <c r="J125" i="3"/>
  <c r="P125" i="3"/>
  <c r="J133" i="3"/>
  <c r="P133" i="3"/>
  <c r="J141" i="3"/>
  <c r="P141" i="3"/>
  <c r="J157" i="3"/>
  <c r="P157" i="3"/>
  <c r="J189" i="3"/>
  <c r="P189" i="3"/>
  <c r="P205" i="3"/>
  <c r="P38" i="3"/>
  <c r="P54" i="3"/>
  <c r="P62" i="3"/>
  <c r="P70" i="3"/>
  <c r="J102" i="3"/>
  <c r="P102" i="3"/>
  <c r="J110" i="3"/>
  <c r="P110" i="3"/>
  <c r="J118" i="3"/>
  <c r="P118" i="3"/>
  <c r="J126" i="3"/>
  <c r="P126" i="3"/>
  <c r="J134" i="3"/>
  <c r="P134" i="3"/>
  <c r="J142" i="3"/>
  <c r="P142" i="3"/>
  <c r="P174" i="3"/>
  <c r="J190" i="3"/>
  <c r="P190" i="3"/>
  <c r="J206" i="3"/>
  <c r="P206" i="3"/>
  <c r="J214" i="3"/>
  <c r="P214" i="3"/>
  <c r="P47" i="3"/>
  <c r="J55" i="3"/>
  <c r="P55" i="3"/>
  <c r="P79" i="3"/>
  <c r="J87" i="3"/>
  <c r="P87" i="3"/>
  <c r="J103" i="3"/>
  <c r="P103" i="3"/>
  <c r="J111" i="3"/>
  <c r="P111" i="3"/>
  <c r="J119" i="3"/>
  <c r="P119" i="3"/>
  <c r="J127" i="3"/>
  <c r="P127" i="3"/>
  <c r="J135" i="3"/>
  <c r="P135" i="3"/>
  <c r="P143" i="3"/>
  <c r="J167" i="3"/>
  <c r="P167" i="3"/>
  <c r="P183" i="3"/>
  <c r="J191" i="3"/>
  <c r="P191" i="3"/>
  <c r="P207" i="3"/>
  <c r="J88" i="3"/>
  <c r="P88" i="3"/>
  <c r="J96" i="3"/>
  <c r="P96" i="3"/>
  <c r="J104" i="3"/>
  <c r="P104" i="3"/>
  <c r="J112" i="3"/>
  <c r="P112" i="3"/>
  <c r="J120" i="3"/>
  <c r="P120" i="3"/>
  <c r="J128" i="3"/>
  <c r="P128" i="3"/>
  <c r="J136" i="3"/>
  <c r="P136" i="3"/>
  <c r="J144" i="3"/>
  <c r="P144" i="3"/>
  <c r="J168" i="3"/>
  <c r="P168" i="3"/>
  <c r="P184" i="3"/>
  <c r="P208" i="3"/>
  <c r="P216" i="3"/>
  <c r="J33" i="3"/>
  <c r="P33" i="3"/>
  <c r="P41" i="3"/>
  <c r="P49" i="3"/>
  <c r="P57" i="3"/>
  <c r="J65" i="3"/>
  <c r="P65" i="3"/>
  <c r="J89" i="3"/>
  <c r="P89" i="3"/>
  <c r="J97" i="3"/>
  <c r="P97" i="3"/>
  <c r="J105" i="3"/>
  <c r="P105" i="3"/>
  <c r="J113" i="3"/>
  <c r="P113" i="3"/>
  <c r="J121" i="3"/>
  <c r="P121" i="3"/>
  <c r="J129" i="3"/>
  <c r="P129" i="3"/>
  <c r="J137" i="3"/>
  <c r="P137" i="3"/>
  <c r="J145" i="3"/>
  <c r="P145" i="3"/>
  <c r="J169" i="3"/>
  <c r="P169" i="3"/>
  <c r="J177" i="3"/>
  <c r="P177" i="3"/>
  <c r="J185" i="3"/>
  <c r="P185" i="3"/>
  <c r="P209" i="3"/>
  <c r="J193" i="3"/>
  <c r="J251" i="3"/>
  <c r="J275" i="3"/>
  <c r="J268" i="3"/>
  <c r="J280" i="3"/>
  <c r="J154" i="3"/>
  <c r="J259" i="3"/>
  <c r="J232" i="3"/>
  <c r="J181" i="3"/>
  <c r="J86" i="3"/>
  <c r="J201" i="3"/>
  <c r="J147" i="3"/>
  <c r="J222" i="3"/>
  <c r="J225" i="3"/>
  <c r="J241" i="3"/>
  <c r="J273" i="3"/>
  <c r="J289" i="3"/>
  <c r="J297" i="3"/>
  <c r="J245" i="3"/>
  <c r="J156" i="3"/>
  <c r="J267" i="3"/>
  <c r="J131" i="3"/>
  <c r="J99" i="3"/>
  <c r="F10" i="3"/>
  <c r="J122" i="3"/>
  <c r="J108" i="3"/>
  <c r="C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N26" i="5" s="1"/>
  <c r="M27" i="5"/>
  <c r="M28" i="5"/>
  <c r="M29" i="5"/>
  <c r="M30" i="5"/>
  <c r="M31" i="5"/>
  <c r="M32" i="5"/>
  <c r="M33" i="5"/>
  <c r="M34" i="5"/>
  <c r="N34" i="5" s="1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N68" i="5" s="1"/>
  <c r="M69" i="5"/>
  <c r="M70" i="5"/>
  <c r="M71" i="5"/>
  <c r="M72" i="5"/>
  <c r="M73" i="5"/>
  <c r="M74" i="5"/>
  <c r="N74" i="5" s="1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N98" i="5" s="1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N114" i="5" s="1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L10" i="5"/>
  <c r="K10" i="5"/>
  <c r="AA12" i="3"/>
  <c r="AB12" i="3" s="1"/>
  <c r="AB13" i="3"/>
  <c r="AB14" i="3"/>
  <c r="AB15" i="3"/>
  <c r="AB17" i="3"/>
  <c r="AB18" i="3"/>
  <c r="AB19" i="3"/>
  <c r="N13" i="5"/>
  <c r="AB21" i="3"/>
  <c r="AB22" i="3"/>
  <c r="AB23" i="3"/>
  <c r="AB24" i="3"/>
  <c r="AB27" i="3"/>
  <c r="AB29" i="3"/>
  <c r="AB30" i="3"/>
  <c r="AB31" i="3"/>
  <c r="AB32" i="3"/>
  <c r="AB34" i="3"/>
  <c r="AB35" i="3"/>
  <c r="AB37" i="3"/>
  <c r="AB38" i="3"/>
  <c r="AB39" i="3"/>
  <c r="AB40" i="3"/>
  <c r="AB43" i="3"/>
  <c r="N39" i="5"/>
  <c r="AB47" i="3"/>
  <c r="AB51" i="3"/>
  <c r="AB52" i="3"/>
  <c r="AB53" i="3"/>
  <c r="AB54" i="3"/>
  <c r="AB55" i="3"/>
  <c r="N61" i="5"/>
  <c r="AB59" i="3"/>
  <c r="AB60" i="3"/>
  <c r="AB61" i="3"/>
  <c r="AB62" i="3"/>
  <c r="AB63" i="3"/>
  <c r="AB64" i="3"/>
  <c r="AB67" i="3"/>
  <c r="AB68" i="3"/>
  <c r="AB69" i="3"/>
  <c r="AB70" i="3"/>
  <c r="AB74" i="3"/>
  <c r="AB75" i="3"/>
  <c r="AB76" i="3"/>
  <c r="AB78" i="3"/>
  <c r="AB83" i="3"/>
  <c r="AB84" i="3"/>
  <c r="AB86" i="3"/>
  <c r="AB87" i="3"/>
  <c r="AB90" i="3"/>
  <c r="AB91" i="3"/>
  <c r="AB94" i="3"/>
  <c r="AB95" i="3"/>
  <c r="AB98" i="3"/>
  <c r="AB99" i="3"/>
  <c r="AB102" i="3"/>
  <c r="AB103" i="3"/>
  <c r="AB107" i="3"/>
  <c r="AB110" i="3"/>
  <c r="AB111" i="3"/>
  <c r="AB114" i="3"/>
  <c r="AB115" i="3"/>
  <c r="AB116" i="3"/>
  <c r="AB118" i="3"/>
  <c r="AB122" i="3"/>
  <c r="AB123" i="3"/>
  <c r="AB125" i="3"/>
  <c r="AB126" i="3"/>
  <c r="AB127" i="3"/>
  <c r="AB129" i="3"/>
  <c r="AB130" i="3"/>
  <c r="AB131" i="3"/>
  <c r="AB132" i="3"/>
  <c r="AB134" i="3"/>
  <c r="AB135" i="3"/>
  <c r="N85" i="5"/>
  <c r="AB138" i="3"/>
  <c r="AB139" i="3"/>
  <c r="AB141" i="3"/>
  <c r="AB142" i="3"/>
  <c r="AB147" i="3"/>
  <c r="AB150" i="3"/>
  <c r="AB151" i="3"/>
  <c r="AB154" i="3"/>
  <c r="AB155" i="3"/>
  <c r="AB158" i="3"/>
  <c r="AB159" i="3"/>
  <c r="AB162" i="3"/>
  <c r="AB163" i="3"/>
  <c r="AB166" i="3"/>
  <c r="AB167" i="3"/>
  <c r="AB171" i="3"/>
  <c r="N37" i="5"/>
  <c r="AB174" i="3"/>
  <c r="AB175" i="3"/>
  <c r="N45" i="5"/>
  <c r="AB178" i="3"/>
  <c r="AB179" i="3"/>
  <c r="AB180" i="3"/>
  <c r="AB181" i="3"/>
  <c r="AB182" i="3"/>
  <c r="AB186" i="3"/>
  <c r="AB187" i="3"/>
  <c r="AB188" i="3"/>
  <c r="N165" i="5"/>
  <c r="AB190" i="3"/>
  <c r="AB191" i="3"/>
  <c r="AB193" i="3"/>
  <c r="AB194" i="3"/>
  <c r="AB195" i="3"/>
  <c r="AB196" i="3"/>
  <c r="AB197" i="3"/>
  <c r="AB198" i="3"/>
  <c r="AB199" i="3"/>
  <c r="AB202" i="3"/>
  <c r="AB203" i="3"/>
  <c r="AB206" i="3"/>
  <c r="N173" i="5"/>
  <c r="AB211" i="3"/>
  <c r="AB212" i="3"/>
  <c r="AB214" i="3"/>
  <c r="AB215" i="3"/>
  <c r="AB218" i="3"/>
  <c r="AB219" i="3"/>
  <c r="AB221" i="3"/>
  <c r="AB222" i="3"/>
  <c r="AB223" i="3"/>
  <c r="N93" i="5"/>
  <c r="AB226" i="3"/>
  <c r="AB227" i="3"/>
  <c r="AB228" i="3"/>
  <c r="N77" i="5"/>
  <c r="AB230" i="3"/>
  <c r="AB231" i="3"/>
  <c r="AB235" i="3"/>
  <c r="AB236" i="3"/>
  <c r="AB238" i="3"/>
  <c r="AB239" i="3"/>
  <c r="AB242" i="3"/>
  <c r="AB243" i="3"/>
  <c r="AB244" i="3"/>
  <c r="AB246" i="3"/>
  <c r="AB249" i="3"/>
  <c r="AB250" i="3"/>
  <c r="AB251" i="3"/>
  <c r="AB253" i="3"/>
  <c r="AB254" i="3"/>
  <c r="AB255" i="3"/>
  <c r="AB257" i="3"/>
  <c r="AB258" i="3"/>
  <c r="AB259" i="3"/>
  <c r="AB260" i="3"/>
  <c r="AB262" i="3"/>
  <c r="AB263" i="3"/>
  <c r="N162" i="5"/>
  <c r="AB266" i="3"/>
  <c r="AB267" i="3"/>
  <c r="AB268" i="3"/>
  <c r="AB269" i="3"/>
  <c r="AB270" i="3"/>
  <c r="AB271" i="3"/>
  <c r="AB273" i="3"/>
  <c r="AB275" i="3"/>
  <c r="AB278" i="3"/>
  <c r="AB279" i="3"/>
  <c r="AB282" i="3"/>
  <c r="AB283" i="3"/>
  <c r="AB286" i="3"/>
  <c r="AB287" i="3"/>
  <c r="AB290" i="3"/>
  <c r="AB291" i="3"/>
  <c r="AB293" i="3"/>
  <c r="AB294" i="3"/>
  <c r="AB295" i="3"/>
  <c r="AB298" i="3"/>
  <c r="AB299" i="3"/>
  <c r="AB300" i="3"/>
  <c r="AB302" i="3"/>
  <c r="AB303" i="3"/>
  <c r="AB16" i="3"/>
  <c r="AB45" i="3"/>
  <c r="AB48" i="3"/>
  <c r="AB56" i="3"/>
  <c r="AB58" i="3"/>
  <c r="AB71" i="3"/>
  <c r="AB72" i="3"/>
  <c r="AB77" i="3"/>
  <c r="AB79" i="3"/>
  <c r="AB80" i="3"/>
  <c r="AB82" i="3"/>
  <c r="AB85" i="3"/>
  <c r="AB88" i="3"/>
  <c r="AB89" i="3"/>
  <c r="AB93" i="3"/>
  <c r="AB96" i="3"/>
  <c r="AB101" i="3"/>
  <c r="AB104" i="3"/>
  <c r="AB105" i="3"/>
  <c r="AB106" i="3"/>
  <c r="AB112" i="3"/>
  <c r="AB117" i="3"/>
  <c r="AB119" i="3"/>
  <c r="AB120" i="3"/>
  <c r="AB128" i="3"/>
  <c r="AB133" i="3"/>
  <c r="AB136" i="3"/>
  <c r="AB143" i="3"/>
  <c r="AB144" i="3"/>
  <c r="AB145" i="3"/>
  <c r="AB146" i="3"/>
  <c r="AB149" i="3"/>
  <c r="AB152" i="3"/>
  <c r="AB157" i="3"/>
  <c r="AB160" i="3"/>
  <c r="AB165" i="3"/>
  <c r="AB168" i="3"/>
  <c r="AB169" i="3"/>
  <c r="AB170" i="3"/>
  <c r="AB173" i="3"/>
  <c r="AB176" i="3"/>
  <c r="AB183" i="3"/>
  <c r="AB184" i="3"/>
  <c r="AB185" i="3"/>
  <c r="AB189" i="3"/>
  <c r="AB192" i="3"/>
  <c r="AB200" i="3"/>
  <c r="AB205" i="3"/>
  <c r="AB207" i="3"/>
  <c r="AB208" i="3"/>
  <c r="AB210" i="3"/>
  <c r="AB213" i="3"/>
  <c r="AB216" i="3"/>
  <c r="AB224" i="3"/>
  <c r="AB229" i="3"/>
  <c r="AB232" i="3"/>
  <c r="AB234" i="3"/>
  <c r="AB240" i="3"/>
  <c r="AB245" i="3"/>
  <c r="AB247" i="3"/>
  <c r="AB248" i="3"/>
  <c r="AB256" i="3"/>
  <c r="AB261" i="3"/>
  <c r="AB264" i="3"/>
  <c r="AB272" i="3"/>
  <c r="AB274" i="3"/>
  <c r="AB280" i="3"/>
  <c r="AB285" i="3"/>
  <c r="AB288" i="3"/>
  <c r="AB296" i="3"/>
  <c r="AB301" i="3"/>
  <c r="U10" i="3"/>
  <c r="W10" i="3"/>
  <c r="V10" i="3"/>
  <c r="X10" i="3" l="1"/>
  <c r="P10" i="3" s="1"/>
  <c r="L250" i="3"/>
  <c r="M250" i="3" s="1"/>
  <c r="L229" i="3"/>
  <c r="M229" i="3" s="1"/>
  <c r="L16" i="3"/>
  <c r="M16" i="3" s="1"/>
  <c r="L249" i="3"/>
  <c r="M249" i="3" s="1"/>
  <c r="L279" i="3"/>
  <c r="M279" i="3" s="1"/>
  <c r="L81" i="3"/>
  <c r="M81" i="3" s="1"/>
  <c r="L257" i="3"/>
  <c r="M257" i="3" s="1"/>
  <c r="J19" i="3"/>
  <c r="L19" i="3"/>
  <c r="M19" i="3" s="1"/>
  <c r="L201" i="3"/>
  <c r="M201" i="3" s="1"/>
  <c r="L197" i="3"/>
  <c r="M197" i="3" s="1"/>
  <c r="J61" i="3"/>
  <c r="L61" i="3"/>
  <c r="M61" i="3" s="1"/>
  <c r="L237" i="3"/>
  <c r="M237" i="3" s="1"/>
  <c r="J159" i="3"/>
  <c r="L159" i="3"/>
  <c r="M159" i="3" s="1"/>
  <c r="J83" i="3"/>
  <c r="L83" i="3"/>
  <c r="M83" i="3" s="1"/>
  <c r="L232" i="3"/>
  <c r="M232" i="3" s="1"/>
  <c r="J218" i="3"/>
  <c r="L218" i="3"/>
  <c r="M218" i="3" s="1"/>
  <c r="L299" i="3"/>
  <c r="M299" i="3" s="1"/>
  <c r="L146" i="3"/>
  <c r="M146" i="3" s="1"/>
  <c r="J202" i="3"/>
  <c r="L202" i="3"/>
  <c r="M202" i="3" s="1"/>
  <c r="J219" i="3"/>
  <c r="L219" i="3"/>
  <c r="M219" i="3" s="1"/>
  <c r="L169" i="3"/>
  <c r="M169" i="3" s="1"/>
  <c r="L121" i="3"/>
  <c r="M121" i="3" s="1"/>
  <c r="L89" i="3"/>
  <c r="M89" i="3" s="1"/>
  <c r="J41" i="3"/>
  <c r="L41" i="3"/>
  <c r="M41" i="3" s="1"/>
  <c r="J184" i="3"/>
  <c r="L184" i="3"/>
  <c r="M184" i="3" s="1"/>
  <c r="L128" i="3"/>
  <c r="M128" i="3" s="1"/>
  <c r="L96" i="3"/>
  <c r="M96" i="3" s="1"/>
  <c r="J183" i="3"/>
  <c r="L183" i="3"/>
  <c r="M183" i="3" s="1"/>
  <c r="L127" i="3"/>
  <c r="M127" i="3" s="1"/>
  <c r="L87" i="3"/>
  <c r="M87" i="3" s="1"/>
  <c r="L214" i="3"/>
  <c r="M214" i="3" s="1"/>
  <c r="L142" i="3"/>
  <c r="M142" i="3" s="1"/>
  <c r="L110" i="3"/>
  <c r="M110" i="3" s="1"/>
  <c r="J54" i="3"/>
  <c r="L54" i="3"/>
  <c r="M54" i="3" s="1"/>
  <c r="L157" i="3"/>
  <c r="M157" i="3" s="1"/>
  <c r="L117" i="3"/>
  <c r="M117" i="3" s="1"/>
  <c r="J85" i="3"/>
  <c r="L85" i="3"/>
  <c r="M85" i="3" s="1"/>
  <c r="J45" i="3"/>
  <c r="L45" i="3"/>
  <c r="M45" i="3" s="1"/>
  <c r="L242" i="3"/>
  <c r="M242" i="3" s="1"/>
  <c r="N206" i="3"/>
  <c r="L231" i="3"/>
  <c r="M231" i="3" s="1"/>
  <c r="L148" i="3"/>
  <c r="M148" i="3" s="1"/>
  <c r="L233" i="3"/>
  <c r="M233" i="3" s="1"/>
  <c r="L271" i="3"/>
  <c r="M271" i="3" s="1"/>
  <c r="L43" i="3"/>
  <c r="M43" i="3" s="1"/>
  <c r="L241" i="3"/>
  <c r="M241" i="3" s="1"/>
  <c r="L302" i="3"/>
  <c r="M302" i="3" s="1"/>
  <c r="J199" i="3"/>
  <c r="L199" i="3"/>
  <c r="M199" i="3" s="1"/>
  <c r="J82" i="3"/>
  <c r="L82" i="3"/>
  <c r="M82" i="3" s="1"/>
  <c r="J165" i="3"/>
  <c r="L165" i="3"/>
  <c r="M165" i="3" s="1"/>
  <c r="J42" i="3"/>
  <c r="L42" i="3"/>
  <c r="M42" i="3" s="1"/>
  <c r="L223" i="3"/>
  <c r="M223" i="3" s="1"/>
  <c r="L86" i="3"/>
  <c r="M86" i="3" s="1"/>
  <c r="J74" i="3"/>
  <c r="L74" i="3"/>
  <c r="M74" i="3" s="1"/>
  <c r="L300" i="3"/>
  <c r="M300" i="3" s="1"/>
  <c r="L160" i="3"/>
  <c r="M160" i="3" s="1"/>
  <c r="L239" i="3"/>
  <c r="M239" i="3" s="1"/>
  <c r="J72" i="3"/>
  <c r="L72" i="3"/>
  <c r="M72" i="3" s="1"/>
  <c r="J192" i="3"/>
  <c r="L192" i="3"/>
  <c r="M192" i="3" s="1"/>
  <c r="J196" i="3"/>
  <c r="L196" i="3"/>
  <c r="M196" i="3" s="1"/>
  <c r="L156" i="3"/>
  <c r="M156" i="3" s="1"/>
  <c r="L116" i="3"/>
  <c r="M116" i="3" s="1"/>
  <c r="J84" i="3"/>
  <c r="L84" i="3"/>
  <c r="M84" i="3" s="1"/>
  <c r="J36" i="3"/>
  <c r="L36" i="3"/>
  <c r="M36" i="3" s="1"/>
  <c r="L139" i="3"/>
  <c r="M139" i="3" s="1"/>
  <c r="L107" i="3"/>
  <c r="M107" i="3" s="1"/>
  <c r="J59" i="3"/>
  <c r="L59" i="3"/>
  <c r="M59" i="3" s="1"/>
  <c r="L210" i="3"/>
  <c r="M210" i="3" s="1"/>
  <c r="L130" i="3"/>
  <c r="M130" i="3" s="1"/>
  <c r="J66" i="3"/>
  <c r="L66" i="3"/>
  <c r="M66" i="3" s="1"/>
  <c r="L226" i="3"/>
  <c r="M226" i="3" s="1"/>
  <c r="L234" i="3"/>
  <c r="M234" i="3" s="1"/>
  <c r="L230" i="3"/>
  <c r="M230" i="3" s="1"/>
  <c r="L263" i="3"/>
  <c r="M263" i="3" s="1"/>
  <c r="L297" i="3"/>
  <c r="M297" i="3" s="1"/>
  <c r="L225" i="3"/>
  <c r="M225" i="3" s="1"/>
  <c r="L294" i="3"/>
  <c r="M294" i="3" s="1"/>
  <c r="L182" i="3"/>
  <c r="M182" i="3" s="1"/>
  <c r="J48" i="3"/>
  <c r="L48" i="3"/>
  <c r="M48" i="3" s="1"/>
  <c r="L158" i="3"/>
  <c r="M158" i="3" s="1"/>
  <c r="L27" i="3"/>
  <c r="M27" i="3" s="1"/>
  <c r="J217" i="3"/>
  <c r="L217" i="3"/>
  <c r="M217" i="3" s="1"/>
  <c r="J32" i="3"/>
  <c r="L32" i="3"/>
  <c r="M32" i="3" s="1"/>
  <c r="J40" i="3"/>
  <c r="L40" i="3"/>
  <c r="M40" i="3" s="1"/>
  <c r="L283" i="3"/>
  <c r="M283" i="3" s="1"/>
  <c r="L154" i="3"/>
  <c r="M154" i="3" s="1"/>
  <c r="J195" i="3"/>
  <c r="L195" i="3"/>
  <c r="M195" i="3" s="1"/>
  <c r="L284" i="3"/>
  <c r="M284" i="3" s="1"/>
  <c r="J149" i="3"/>
  <c r="L149" i="3"/>
  <c r="M149" i="3" s="1"/>
  <c r="J209" i="3"/>
  <c r="L209" i="3"/>
  <c r="M209" i="3" s="1"/>
  <c r="L145" i="3"/>
  <c r="M145" i="3" s="1"/>
  <c r="L113" i="3"/>
  <c r="M113" i="3" s="1"/>
  <c r="L65" i="3"/>
  <c r="M65" i="3" s="1"/>
  <c r="L33" i="3"/>
  <c r="M33" i="3" s="1"/>
  <c r="L168" i="3"/>
  <c r="M168" i="3" s="1"/>
  <c r="L120" i="3"/>
  <c r="M120" i="3" s="1"/>
  <c r="L88" i="3"/>
  <c r="M88" i="3" s="1"/>
  <c r="L167" i="3"/>
  <c r="M167" i="3" s="1"/>
  <c r="L119" i="3"/>
  <c r="M119" i="3" s="1"/>
  <c r="J79" i="3"/>
  <c r="L79" i="3"/>
  <c r="M79" i="3" s="1"/>
  <c r="L206" i="3"/>
  <c r="M206" i="3" s="1"/>
  <c r="L134" i="3"/>
  <c r="M134" i="3" s="1"/>
  <c r="L102" i="3"/>
  <c r="M102" i="3" s="1"/>
  <c r="J38" i="3"/>
  <c r="L38" i="3"/>
  <c r="M38" i="3" s="1"/>
  <c r="L141" i="3"/>
  <c r="M141" i="3" s="1"/>
  <c r="L109" i="3"/>
  <c r="M109" i="3" s="1"/>
  <c r="J77" i="3"/>
  <c r="L77" i="3"/>
  <c r="M77" i="3" s="1"/>
  <c r="J37" i="3"/>
  <c r="L37" i="3"/>
  <c r="M37" i="3" s="1"/>
  <c r="L256" i="3"/>
  <c r="M256" i="3" s="1"/>
  <c r="L95" i="3"/>
  <c r="M95" i="3" s="1"/>
  <c r="L14" i="3"/>
  <c r="M14" i="3" s="1"/>
  <c r="L94" i="3"/>
  <c r="M94" i="3" s="1"/>
  <c r="L91" i="3"/>
  <c r="M91" i="3" s="1"/>
  <c r="L98" i="3"/>
  <c r="M98" i="3" s="1"/>
  <c r="L301" i="3"/>
  <c r="M301" i="3" s="1"/>
  <c r="L245" i="3"/>
  <c r="M245" i="3" s="1"/>
  <c r="L289" i="3"/>
  <c r="M289" i="3" s="1"/>
  <c r="L222" i="3"/>
  <c r="M222" i="3" s="1"/>
  <c r="L286" i="3"/>
  <c r="M286" i="3" s="1"/>
  <c r="J180" i="3"/>
  <c r="L180" i="3"/>
  <c r="M180" i="3" s="1"/>
  <c r="J46" i="3"/>
  <c r="L46" i="3"/>
  <c r="M46" i="3" s="1"/>
  <c r="L151" i="3"/>
  <c r="M151" i="3" s="1"/>
  <c r="J25" i="3"/>
  <c r="L25" i="3"/>
  <c r="M25" i="3" s="1"/>
  <c r="L255" i="3"/>
  <c r="M255" i="3" s="1"/>
  <c r="J215" i="3"/>
  <c r="L215" i="3"/>
  <c r="M215" i="3" s="1"/>
  <c r="L292" i="3"/>
  <c r="M292" i="3" s="1"/>
  <c r="L152" i="3"/>
  <c r="M152" i="3" s="1"/>
  <c r="L235" i="3"/>
  <c r="M235" i="3" s="1"/>
  <c r="J13" i="3"/>
  <c r="L13" i="3"/>
  <c r="M13" i="3" s="1"/>
  <c r="L162" i="3"/>
  <c r="M162" i="3" s="1"/>
  <c r="L291" i="3"/>
  <c r="M291" i="3" s="1"/>
  <c r="L251" i="3"/>
  <c r="M251" i="3" s="1"/>
  <c r="L267" i="3"/>
  <c r="M267" i="3" s="1"/>
  <c r="J188" i="3"/>
  <c r="L188" i="3"/>
  <c r="M188" i="3" s="1"/>
  <c r="L140" i="3"/>
  <c r="M140" i="3" s="1"/>
  <c r="L108" i="3"/>
  <c r="M108" i="3" s="1"/>
  <c r="J68" i="3"/>
  <c r="L68" i="3"/>
  <c r="M68" i="3" s="1"/>
  <c r="J28" i="3"/>
  <c r="L28" i="3"/>
  <c r="M28" i="3" s="1"/>
  <c r="L131" i="3"/>
  <c r="M131" i="3" s="1"/>
  <c r="L99" i="3"/>
  <c r="M99" i="3" s="1"/>
  <c r="J51" i="3"/>
  <c r="L51" i="3"/>
  <c r="M51" i="3" s="1"/>
  <c r="L186" i="3"/>
  <c r="M186" i="3" s="1"/>
  <c r="L122" i="3"/>
  <c r="M122" i="3" s="1"/>
  <c r="J50" i="3"/>
  <c r="L50" i="3"/>
  <c r="M50" i="3" s="1"/>
  <c r="L228" i="3"/>
  <c r="M228" i="3" s="1"/>
  <c r="L248" i="3"/>
  <c r="M248" i="3" s="1"/>
  <c r="L254" i="3"/>
  <c r="M254" i="3" s="1"/>
  <c r="N117" i="3"/>
  <c r="L221" i="3"/>
  <c r="M221" i="3" s="1"/>
  <c r="L17" i="3"/>
  <c r="M17" i="3" s="1"/>
  <c r="L90" i="3"/>
  <c r="M90" i="3" s="1"/>
  <c r="L293" i="3"/>
  <c r="M293" i="3" s="1"/>
  <c r="L198" i="3"/>
  <c r="M198" i="3" s="1"/>
  <c r="L281" i="3"/>
  <c r="M281" i="3" s="1"/>
  <c r="L173" i="3"/>
  <c r="M173" i="3" s="1"/>
  <c r="L278" i="3"/>
  <c r="M278" i="3" s="1"/>
  <c r="L178" i="3"/>
  <c r="M178" i="3" s="1"/>
  <c r="J44" i="3"/>
  <c r="L44" i="3"/>
  <c r="M44" i="3" s="1"/>
  <c r="J80" i="3"/>
  <c r="L80" i="3"/>
  <c r="M80" i="3" s="1"/>
  <c r="J227" i="3"/>
  <c r="L227" i="3"/>
  <c r="M227" i="3" s="1"/>
  <c r="J213" i="3"/>
  <c r="L213" i="3"/>
  <c r="M213" i="3" s="1"/>
  <c r="L276" i="3"/>
  <c r="M276" i="3" s="1"/>
  <c r="L298" i="3"/>
  <c r="M298" i="3" s="1"/>
  <c r="J56" i="3"/>
  <c r="L56" i="3"/>
  <c r="M56" i="3" s="1"/>
  <c r="L296" i="3"/>
  <c r="M296" i="3" s="1"/>
  <c r="J150" i="3"/>
  <c r="L150" i="3"/>
  <c r="M150" i="3" s="1"/>
  <c r="L280" i="3"/>
  <c r="M280" i="3" s="1"/>
  <c r="L193" i="3"/>
  <c r="M193" i="3" s="1"/>
  <c r="L185" i="3"/>
  <c r="M185" i="3" s="1"/>
  <c r="L137" i="3"/>
  <c r="M137" i="3" s="1"/>
  <c r="L105" i="3"/>
  <c r="M105" i="3" s="1"/>
  <c r="J57" i="3"/>
  <c r="L57" i="3"/>
  <c r="M57" i="3" s="1"/>
  <c r="J216" i="3"/>
  <c r="L216" i="3"/>
  <c r="M216" i="3" s="1"/>
  <c r="L144" i="3"/>
  <c r="M144" i="3" s="1"/>
  <c r="L112" i="3"/>
  <c r="M112" i="3" s="1"/>
  <c r="J207" i="3"/>
  <c r="L207" i="3"/>
  <c r="M207" i="3" s="1"/>
  <c r="J143" i="3"/>
  <c r="L143" i="3"/>
  <c r="M143" i="3" s="1"/>
  <c r="L111" i="3"/>
  <c r="M111" i="3" s="1"/>
  <c r="L55" i="3"/>
  <c r="M55" i="3" s="1"/>
  <c r="L190" i="3"/>
  <c r="M190" i="3" s="1"/>
  <c r="L126" i="3"/>
  <c r="M126" i="3" s="1"/>
  <c r="J70" i="3"/>
  <c r="L70" i="3"/>
  <c r="M70" i="3" s="1"/>
  <c r="J205" i="3"/>
  <c r="L205" i="3"/>
  <c r="M205" i="3" s="1"/>
  <c r="L133" i="3"/>
  <c r="M133" i="3" s="1"/>
  <c r="L101" i="3"/>
  <c r="M101" i="3" s="1"/>
  <c r="J69" i="3"/>
  <c r="L69" i="3"/>
  <c r="M69" i="3" s="1"/>
  <c r="L220" i="3"/>
  <c r="M220" i="3" s="1"/>
  <c r="L240" i="3"/>
  <c r="M240" i="3" s="1"/>
  <c r="L246" i="3"/>
  <c r="M246" i="3" s="1"/>
  <c r="L252" i="3"/>
  <c r="M252" i="3" s="1"/>
  <c r="L236" i="3"/>
  <c r="M236" i="3" s="1"/>
  <c r="L285" i="3"/>
  <c r="M285" i="3" s="1"/>
  <c r="L303" i="3"/>
  <c r="M303" i="3" s="1"/>
  <c r="L175" i="3"/>
  <c r="M175" i="3" s="1"/>
  <c r="L273" i="3"/>
  <c r="M273" i="3" s="1"/>
  <c r="L147" i="3"/>
  <c r="M147" i="3" s="1"/>
  <c r="L270" i="3"/>
  <c r="M270" i="3" s="1"/>
  <c r="L176" i="3"/>
  <c r="M176" i="3" s="1"/>
  <c r="J31" i="3"/>
  <c r="L31" i="3"/>
  <c r="M31" i="3" s="1"/>
  <c r="J78" i="3"/>
  <c r="L78" i="3"/>
  <c r="M78" i="3" s="1"/>
  <c r="N167" i="3"/>
  <c r="J58" i="3"/>
  <c r="L58" i="3"/>
  <c r="M58" i="3" s="1"/>
  <c r="J211" i="3"/>
  <c r="L211" i="3"/>
  <c r="M211" i="3" s="1"/>
  <c r="L243" i="3"/>
  <c r="M243" i="3" s="1"/>
  <c r="L282" i="3"/>
  <c r="M282" i="3" s="1"/>
  <c r="L272" i="3"/>
  <c r="M272" i="3" s="1"/>
  <c r="L288" i="3"/>
  <c r="M288" i="3" s="1"/>
  <c r="J73" i="3"/>
  <c r="L73" i="3"/>
  <c r="M73" i="3" s="1"/>
  <c r="J24" i="3"/>
  <c r="L24" i="3"/>
  <c r="M24" i="3" s="1"/>
  <c r="J212" i="3"/>
  <c r="L212" i="3"/>
  <c r="M212" i="3" s="1"/>
  <c r="L172" i="3"/>
  <c r="M172" i="3" s="1"/>
  <c r="L132" i="3"/>
  <c r="M132" i="3" s="1"/>
  <c r="L100" i="3"/>
  <c r="M100" i="3" s="1"/>
  <c r="J60" i="3"/>
  <c r="L60" i="3"/>
  <c r="M60" i="3" s="1"/>
  <c r="J187" i="3"/>
  <c r="L187" i="3"/>
  <c r="M187" i="3" s="1"/>
  <c r="L123" i="3"/>
  <c r="M123" i="3" s="1"/>
  <c r="J75" i="3"/>
  <c r="L75" i="3"/>
  <c r="M75" i="3" s="1"/>
  <c r="J35" i="3"/>
  <c r="L35" i="3"/>
  <c r="M35" i="3" s="1"/>
  <c r="L170" i="3"/>
  <c r="M170" i="3" s="1"/>
  <c r="L114" i="3"/>
  <c r="M114" i="3" s="1"/>
  <c r="J34" i="3"/>
  <c r="L34" i="3"/>
  <c r="M34" i="3" s="1"/>
  <c r="N232" i="3"/>
  <c r="N169" i="3"/>
  <c r="L238" i="3"/>
  <c r="M238" i="3" s="1"/>
  <c r="N170" i="3"/>
  <c r="L23" i="3"/>
  <c r="M23" i="3" s="1"/>
  <c r="L22" i="3"/>
  <c r="M22" i="3" s="1"/>
  <c r="L12" i="3"/>
  <c r="M12" i="3" s="1"/>
  <c r="L18" i="3"/>
  <c r="M18" i="3" s="1"/>
  <c r="N119" i="3"/>
  <c r="L277" i="3"/>
  <c r="M277" i="3" s="1"/>
  <c r="L295" i="3"/>
  <c r="M295" i="3" s="1"/>
  <c r="L166" i="3"/>
  <c r="M166" i="3" s="1"/>
  <c r="L265" i="3"/>
  <c r="M265" i="3" s="1"/>
  <c r="L71" i="3"/>
  <c r="M71" i="3" s="1"/>
  <c r="L247" i="3"/>
  <c r="M247" i="3" s="1"/>
  <c r="L155" i="3"/>
  <c r="M155" i="3" s="1"/>
  <c r="J29" i="3"/>
  <c r="L29" i="3"/>
  <c r="M29" i="3" s="1"/>
  <c r="J76" i="3"/>
  <c r="L76" i="3"/>
  <c r="M76" i="3" s="1"/>
  <c r="L290" i="3"/>
  <c r="M290" i="3" s="1"/>
  <c r="J200" i="3"/>
  <c r="L200" i="3"/>
  <c r="M200" i="3" s="1"/>
  <c r="L181" i="3"/>
  <c r="M181" i="3" s="1"/>
  <c r="L266" i="3"/>
  <c r="M266" i="3" s="1"/>
  <c r="L262" i="3"/>
  <c r="M262" i="3" s="1"/>
  <c r="L264" i="3"/>
  <c r="M264" i="3" s="1"/>
  <c r="L194" i="3"/>
  <c r="M194" i="3" s="1"/>
  <c r="L268" i="3"/>
  <c r="M268" i="3" s="1"/>
  <c r="J64" i="3"/>
  <c r="L64" i="3"/>
  <c r="M64" i="3" s="1"/>
  <c r="L177" i="3"/>
  <c r="M177" i="3" s="1"/>
  <c r="L129" i="3"/>
  <c r="M129" i="3" s="1"/>
  <c r="L97" i="3"/>
  <c r="M97" i="3" s="1"/>
  <c r="J49" i="3"/>
  <c r="L49" i="3"/>
  <c r="M49" i="3" s="1"/>
  <c r="J208" i="3"/>
  <c r="L208" i="3"/>
  <c r="M208" i="3" s="1"/>
  <c r="L136" i="3"/>
  <c r="M136" i="3" s="1"/>
  <c r="L104" i="3"/>
  <c r="M104" i="3" s="1"/>
  <c r="L191" i="3"/>
  <c r="M191" i="3" s="1"/>
  <c r="L135" i="3"/>
  <c r="M135" i="3" s="1"/>
  <c r="L103" i="3"/>
  <c r="M103" i="3" s="1"/>
  <c r="J47" i="3"/>
  <c r="L47" i="3"/>
  <c r="M47" i="3" s="1"/>
  <c r="J174" i="3"/>
  <c r="L174" i="3"/>
  <c r="M174" i="3" s="1"/>
  <c r="L118" i="3"/>
  <c r="M118" i="3" s="1"/>
  <c r="J62" i="3"/>
  <c r="L62" i="3"/>
  <c r="M62" i="3" s="1"/>
  <c r="L189" i="3"/>
  <c r="M189" i="3" s="1"/>
  <c r="L125" i="3"/>
  <c r="M125" i="3" s="1"/>
  <c r="L93" i="3"/>
  <c r="M93" i="3" s="1"/>
  <c r="J53" i="3"/>
  <c r="L53" i="3"/>
  <c r="M53" i="3" s="1"/>
  <c r="L258" i="3"/>
  <c r="M258" i="3" s="1"/>
  <c r="L224" i="3"/>
  <c r="M224" i="3" s="1"/>
  <c r="N96" i="3"/>
  <c r="N144" i="3"/>
  <c r="L21" i="3"/>
  <c r="M21" i="3" s="1"/>
  <c r="L20" i="3"/>
  <c r="M20" i="3" s="1"/>
  <c r="L244" i="3"/>
  <c r="M244" i="3" s="1"/>
  <c r="N139" i="3"/>
  <c r="L269" i="3"/>
  <c r="M269" i="3" s="1"/>
  <c r="L287" i="3"/>
  <c r="M287" i="3" s="1"/>
  <c r="L260" i="3"/>
  <c r="M260" i="3" s="1"/>
  <c r="L39" i="3"/>
  <c r="M39" i="3" s="1"/>
  <c r="J203" i="3"/>
  <c r="L203" i="3"/>
  <c r="M203" i="3" s="1"/>
  <c r="L153" i="3"/>
  <c r="M153" i="3" s="1"/>
  <c r="J15" i="3"/>
  <c r="L15" i="3"/>
  <c r="M15" i="3" s="1"/>
  <c r="L63" i="3"/>
  <c r="M63" i="3" s="1"/>
  <c r="L274" i="3"/>
  <c r="M274" i="3" s="1"/>
  <c r="J179" i="3"/>
  <c r="L179" i="3"/>
  <c r="M179" i="3" s="1"/>
  <c r="L163" i="3"/>
  <c r="M163" i="3" s="1"/>
  <c r="L253" i="3"/>
  <c r="M253" i="3" s="1"/>
  <c r="L259" i="3"/>
  <c r="M259" i="3" s="1"/>
  <c r="L261" i="3"/>
  <c r="M261" i="3" s="1"/>
  <c r="L161" i="3"/>
  <c r="M161" i="3" s="1"/>
  <c r="L275" i="3"/>
  <c r="M275" i="3" s="1"/>
  <c r="J30" i="3"/>
  <c r="L30" i="3"/>
  <c r="M30" i="3" s="1"/>
  <c r="J204" i="3"/>
  <c r="L204" i="3"/>
  <c r="M204" i="3" s="1"/>
  <c r="L164" i="3"/>
  <c r="M164" i="3" s="1"/>
  <c r="L124" i="3"/>
  <c r="M124" i="3" s="1"/>
  <c r="L92" i="3"/>
  <c r="M92" i="3" s="1"/>
  <c r="J52" i="3"/>
  <c r="L52" i="3"/>
  <c r="M52" i="3" s="1"/>
  <c r="L171" i="3"/>
  <c r="M171" i="3" s="1"/>
  <c r="L115" i="3"/>
  <c r="M115" i="3" s="1"/>
  <c r="J67" i="3"/>
  <c r="L67" i="3"/>
  <c r="M67" i="3" s="1"/>
  <c r="J11" i="3"/>
  <c r="L11" i="3"/>
  <c r="M11" i="3" s="1"/>
  <c r="L138" i="3"/>
  <c r="M138" i="3" s="1"/>
  <c r="L106" i="3"/>
  <c r="M106" i="3" s="1"/>
  <c r="J26" i="3"/>
  <c r="L26" i="3"/>
  <c r="M26" i="3" s="1"/>
  <c r="J162" i="3"/>
  <c r="J247" i="3"/>
  <c r="J264" i="3"/>
  <c r="J262" i="3"/>
  <c r="J263" i="3"/>
  <c r="J296" i="3"/>
  <c r="J300" i="3"/>
  <c r="J155" i="3"/>
  <c r="J292" i="3"/>
  <c r="J257" i="3"/>
  <c r="J269" i="3"/>
  <c r="J294" i="3"/>
  <c r="J288" i="3"/>
  <c r="J153" i="3"/>
  <c r="J197" i="3"/>
  <c r="J278" i="3"/>
  <c r="J303" i="3"/>
  <c r="J233" i="3"/>
  <c r="J287" i="3"/>
  <c r="J235" i="3"/>
  <c r="J291" i="3"/>
  <c r="J282" i="3"/>
  <c r="J161" i="3"/>
  <c r="J243" i="3"/>
  <c r="J274" i="3"/>
  <c r="J285" i="3"/>
  <c r="J272" i="3"/>
  <c r="J253" i="3"/>
  <c r="J163" i="3"/>
  <c r="J284" i="3"/>
  <c r="J230" i="3"/>
  <c r="J194" i="3"/>
  <c r="J261" i="3"/>
  <c r="J290" i="3"/>
  <c r="J160" i="3"/>
  <c r="J271" i="3"/>
  <c r="J276" i="3"/>
  <c r="J301" i="3"/>
  <c r="J283" i="3"/>
  <c r="J239" i="3"/>
  <c r="J182" i="3"/>
  <c r="J299" i="3"/>
  <c r="J281" i="3"/>
  <c r="J265" i="3"/>
  <c r="J302" i="3"/>
  <c r="J286" i="3"/>
  <c r="J270" i="3"/>
  <c r="J255" i="3"/>
  <c r="J237" i="3"/>
  <c r="J178" i="3"/>
  <c r="J146" i="3"/>
  <c r="J279" i="3"/>
  <c r="J223" i="3"/>
  <c r="J260" i="3"/>
  <c r="J295" i="3"/>
  <c r="J277" i="3"/>
  <c r="J298" i="3"/>
  <c r="J266" i="3"/>
  <c r="J176" i="3"/>
  <c r="J166" i="3"/>
  <c r="J173" i="3"/>
  <c r="J81" i="3"/>
  <c r="J71" i="3"/>
  <c r="J158" i="3"/>
  <c r="J43" i="3"/>
  <c r="J39" i="3"/>
  <c r="J151" i="3"/>
  <c r="J27" i="3"/>
  <c r="J249" i="3"/>
  <c r="J293" i="3"/>
  <c r="J198" i="3"/>
  <c r="J175" i="3"/>
  <c r="J63" i="3"/>
  <c r="J242" i="3"/>
  <c r="J22" i="3"/>
  <c r="J250" i="3"/>
  <c r="J238" i="3"/>
  <c r="J21" i="3"/>
  <c r="J256" i="3"/>
  <c r="J231" i="3"/>
  <c r="J16" i="3"/>
  <c r="J252" i="3"/>
  <c r="J14" i="3"/>
  <c r="J98" i="3"/>
  <c r="J221" i="3"/>
  <c r="J229" i="3"/>
  <c r="J95" i="3"/>
  <c r="J20" i="3"/>
  <c r="J90" i="3"/>
  <c r="J228" i="3"/>
  <c r="J248" i="3"/>
  <c r="J234" i="3"/>
  <c r="J254" i="3"/>
  <c r="J224" i="3"/>
  <c r="J91" i="3"/>
  <c r="J220" i="3"/>
  <c r="J236" i="3"/>
  <c r="J148" i="3"/>
  <c r="J94" i="3"/>
  <c r="J226" i="3"/>
  <c r="J240" i="3"/>
  <c r="J258" i="3"/>
  <c r="J246" i="3"/>
  <c r="J12" i="3"/>
  <c r="J18" i="3"/>
  <c r="J23" i="3"/>
  <c r="J17" i="3"/>
  <c r="J244" i="3"/>
  <c r="AB172" i="3"/>
  <c r="N92" i="5"/>
  <c r="N188" i="5"/>
  <c r="N212" i="5"/>
  <c r="N164" i="5"/>
  <c r="N12" i="5"/>
  <c r="N36" i="5"/>
  <c r="N60" i="5"/>
  <c r="N206" i="5"/>
  <c r="N158" i="5"/>
  <c r="N22" i="5"/>
  <c r="N94" i="5"/>
  <c r="N270" i="5"/>
  <c r="N230" i="5"/>
  <c r="N271" i="5"/>
  <c r="N266" i="5"/>
  <c r="N254" i="5"/>
  <c r="N78" i="5"/>
  <c r="N170" i="5"/>
  <c r="N238" i="5"/>
  <c r="N150" i="5"/>
  <c r="N126" i="5"/>
  <c r="N300" i="5"/>
  <c r="N253" i="5"/>
  <c r="N286" i="5"/>
  <c r="N116" i="5"/>
  <c r="N302" i="5"/>
  <c r="N70" i="5"/>
  <c r="N86" i="5"/>
  <c r="N214" i="5"/>
  <c r="N191" i="5"/>
  <c r="N217" i="5"/>
  <c r="N153" i="5"/>
  <c r="N129" i="5"/>
  <c r="N193" i="5"/>
  <c r="N105" i="5"/>
  <c r="N255" i="5"/>
  <c r="N79" i="5"/>
  <c r="N127" i="5"/>
  <c r="N183" i="5"/>
  <c r="N24" i="5"/>
  <c r="N240" i="5"/>
  <c r="N64" i="5"/>
  <c r="N152" i="5"/>
  <c r="N136" i="5"/>
  <c r="N32" i="5"/>
  <c r="N280" i="5"/>
  <c r="N232" i="5"/>
  <c r="N40" i="5"/>
  <c r="N112" i="5"/>
  <c r="M10" i="5"/>
  <c r="AB289" i="3"/>
  <c r="N207" i="5"/>
  <c r="AB46" i="3"/>
  <c r="N143" i="5"/>
  <c r="N247" i="5"/>
  <c r="N63" i="5"/>
  <c r="AB265" i="3"/>
  <c r="AB225" i="3"/>
  <c r="N225" i="3" s="1"/>
  <c r="AB33" i="3"/>
  <c r="N33" i="3" s="1"/>
  <c r="N208" i="5"/>
  <c r="N211" i="5"/>
  <c r="N250" i="5"/>
  <c r="N118" i="5"/>
  <c r="N122" i="5"/>
  <c r="N263" i="5"/>
  <c r="N199" i="5"/>
  <c r="N135" i="5"/>
  <c r="N71" i="5"/>
  <c r="AB241" i="3"/>
  <c r="AB217" i="3"/>
  <c r="AB177" i="3"/>
  <c r="AB121" i="3"/>
  <c r="N121" i="3" s="1"/>
  <c r="N259" i="5"/>
  <c r="N251" i="5"/>
  <c r="N282" i="5"/>
  <c r="N237" i="5"/>
  <c r="N256" i="5"/>
  <c r="N258" i="5"/>
  <c r="N205" i="5"/>
  <c r="N292" i="5"/>
  <c r="N107" i="5"/>
  <c r="N248" i="5"/>
  <c r="N203" i="5"/>
  <c r="N272" i="5"/>
  <c r="N289" i="5"/>
  <c r="N179" i="5"/>
  <c r="N138" i="5"/>
  <c r="N225" i="5"/>
  <c r="N234" i="5"/>
  <c r="N119" i="5"/>
  <c r="N55" i="5"/>
  <c r="AB281" i="3"/>
  <c r="AB201" i="3"/>
  <c r="N201" i="3" s="1"/>
  <c r="AB81" i="3"/>
  <c r="AB57" i="3"/>
  <c r="N89" i="5"/>
  <c r="N260" i="5"/>
  <c r="N244" i="5"/>
  <c r="N239" i="5"/>
  <c r="N175" i="5"/>
  <c r="N111" i="5"/>
  <c r="N47" i="5"/>
  <c r="N195" i="5"/>
  <c r="N163" i="5"/>
  <c r="AB137" i="3"/>
  <c r="AB97" i="3"/>
  <c r="N303" i="5"/>
  <c r="N231" i="5"/>
  <c r="N167" i="5"/>
  <c r="N103" i="5"/>
  <c r="N31" i="5"/>
  <c r="N275" i="5"/>
  <c r="AB161" i="3"/>
  <c r="AB297" i="3"/>
  <c r="AB233" i="3"/>
  <c r="AB153" i="3"/>
  <c r="N291" i="5"/>
  <c r="N131" i="5"/>
  <c r="N219" i="5"/>
  <c r="N35" i="5"/>
  <c r="N51" i="5"/>
  <c r="N285" i="5"/>
  <c r="N146" i="5"/>
  <c r="N123" i="5"/>
  <c r="N83" i="5"/>
  <c r="N185" i="5"/>
  <c r="N128" i="5"/>
  <c r="N73" i="5"/>
  <c r="N295" i="5"/>
  <c r="N223" i="5"/>
  <c r="N159" i="5"/>
  <c r="N95" i="5"/>
  <c r="N23" i="5"/>
  <c r="AB209" i="3"/>
  <c r="AB113" i="3"/>
  <c r="N113" i="3" s="1"/>
  <c r="N299" i="5"/>
  <c r="N276" i="5"/>
  <c r="N264" i="5"/>
  <c r="N221" i="5"/>
  <c r="N261" i="5"/>
  <c r="N59" i="5"/>
  <c r="N113" i="5"/>
  <c r="N147" i="5"/>
  <c r="N287" i="5"/>
  <c r="N181" i="5"/>
  <c r="N171" i="5"/>
  <c r="N148" i="5"/>
  <c r="N218" i="5"/>
  <c r="N180" i="5"/>
  <c r="N279" i="5"/>
  <c r="N215" i="5"/>
  <c r="N151" i="5"/>
  <c r="N87" i="5"/>
  <c r="N15" i="5"/>
  <c r="AB292" i="3"/>
  <c r="AB276" i="3"/>
  <c r="AB220" i="3"/>
  <c r="AB108" i="3"/>
  <c r="N108" i="3" s="1"/>
  <c r="N298" i="5"/>
  <c r="N290" i="5"/>
  <c r="N274" i="5"/>
  <c r="N242" i="5"/>
  <c r="N226" i="5"/>
  <c r="N210" i="5"/>
  <c r="N202" i="5"/>
  <c r="N194" i="5"/>
  <c r="N186" i="5"/>
  <c r="N178" i="5"/>
  <c r="N154" i="5"/>
  <c r="N130" i="5"/>
  <c r="N106" i="5"/>
  <c r="N90" i="5"/>
  <c r="N82" i="5"/>
  <c r="N66" i="5"/>
  <c r="N58" i="5"/>
  <c r="N50" i="5"/>
  <c r="N42" i="5"/>
  <c r="N18" i="5"/>
  <c r="AB92" i="3"/>
  <c r="N92" i="3" s="1"/>
  <c r="N297" i="5"/>
  <c r="N281" i="5"/>
  <c r="N273" i="5"/>
  <c r="N265" i="5"/>
  <c r="N257" i="5"/>
  <c r="N249" i="5"/>
  <c r="N241" i="5"/>
  <c r="N233" i="5"/>
  <c r="N209" i="5"/>
  <c r="N201" i="5"/>
  <c r="N177" i="5"/>
  <c r="N169" i="5"/>
  <c r="N161" i="5"/>
  <c r="N145" i="5"/>
  <c r="N137" i="5"/>
  <c r="N121" i="5"/>
  <c r="N97" i="5"/>
  <c r="N81" i="5"/>
  <c r="N65" i="5"/>
  <c r="N57" i="5"/>
  <c r="N49" i="5"/>
  <c r="N41" i="5"/>
  <c r="N33" i="5"/>
  <c r="N25" i="5"/>
  <c r="N17" i="5"/>
  <c r="AB164" i="3"/>
  <c r="N164" i="3" s="1"/>
  <c r="AB148" i="3"/>
  <c r="AB204" i="3"/>
  <c r="N296" i="5"/>
  <c r="N288" i="5"/>
  <c r="N224" i="5"/>
  <c r="N216" i="5"/>
  <c r="N200" i="5"/>
  <c r="N192" i="5"/>
  <c r="N184" i="5"/>
  <c r="N176" i="5"/>
  <c r="N168" i="5"/>
  <c r="N160" i="5"/>
  <c r="N144" i="5"/>
  <c r="N120" i="5"/>
  <c r="N104" i="5"/>
  <c r="N96" i="5"/>
  <c r="N88" i="5"/>
  <c r="N80" i="5"/>
  <c r="N72" i="5"/>
  <c r="N56" i="5"/>
  <c r="N48" i="5"/>
  <c r="N16" i="5"/>
  <c r="AB284" i="3"/>
  <c r="N294" i="5"/>
  <c r="N278" i="5"/>
  <c r="N262" i="5"/>
  <c r="N246" i="5"/>
  <c r="N222" i="5"/>
  <c r="N198" i="5"/>
  <c r="N190" i="5"/>
  <c r="N182" i="5"/>
  <c r="N174" i="5"/>
  <c r="N166" i="5"/>
  <c r="N142" i="5"/>
  <c r="N134" i="5"/>
  <c r="N110" i="5"/>
  <c r="N102" i="5"/>
  <c r="N62" i="5"/>
  <c r="N54" i="5"/>
  <c r="N46" i="5"/>
  <c r="N38" i="5"/>
  <c r="N30" i="5"/>
  <c r="N14" i="5"/>
  <c r="AB156" i="3"/>
  <c r="AB100" i="3"/>
  <c r="N100" i="3" s="1"/>
  <c r="AB28" i="3"/>
  <c r="N301" i="5"/>
  <c r="N293" i="5"/>
  <c r="N277" i="5"/>
  <c r="N269" i="5"/>
  <c r="N245" i="5"/>
  <c r="N229" i="5"/>
  <c r="N213" i="5"/>
  <c r="N197" i="5"/>
  <c r="N189" i="5"/>
  <c r="N157" i="5"/>
  <c r="N141" i="5"/>
  <c r="N133" i="5"/>
  <c r="N125" i="5"/>
  <c r="N117" i="5"/>
  <c r="N109" i="5"/>
  <c r="N101" i="5"/>
  <c r="N69" i="5"/>
  <c r="N53" i="5"/>
  <c r="N29" i="5"/>
  <c r="N21" i="5"/>
  <c r="AB252" i="3"/>
  <c r="AB237" i="3"/>
  <c r="N284" i="5"/>
  <c r="N268" i="5"/>
  <c r="N252" i="5"/>
  <c r="N236" i="5"/>
  <c r="N228" i="5"/>
  <c r="N220" i="5"/>
  <c r="N204" i="5"/>
  <c r="N196" i="5"/>
  <c r="N172" i="5"/>
  <c r="N156" i="5"/>
  <c r="N140" i="5"/>
  <c r="N132" i="5"/>
  <c r="N124" i="5"/>
  <c r="N108" i="5"/>
  <c r="N100" i="5"/>
  <c r="N84" i="5"/>
  <c r="N76" i="5"/>
  <c r="N52" i="5"/>
  <c r="N44" i="5"/>
  <c r="N28" i="5"/>
  <c r="N20" i="5"/>
  <c r="AB277" i="3"/>
  <c r="AB140" i="3"/>
  <c r="N140" i="3" s="1"/>
  <c r="AB124" i="3"/>
  <c r="N124" i="3" s="1"/>
  <c r="AB109" i="3"/>
  <c r="N109" i="3" s="1"/>
  <c r="N283" i="5"/>
  <c r="N267" i="5"/>
  <c r="N243" i="5"/>
  <c r="N235" i="5"/>
  <c r="N227" i="5"/>
  <c r="N187" i="5"/>
  <c r="N155" i="5"/>
  <c r="N139" i="5"/>
  <c r="N115" i="5"/>
  <c r="N99" i="5"/>
  <c r="N91" i="5"/>
  <c r="N75" i="5"/>
  <c r="N67" i="5"/>
  <c r="N43" i="5"/>
  <c r="N27" i="5"/>
  <c r="N19" i="5"/>
  <c r="N11" i="5"/>
  <c r="AB20" i="3"/>
  <c r="Y10" i="3" s="1"/>
  <c r="AB36" i="3"/>
  <c r="AB73" i="3"/>
  <c r="AB66" i="3"/>
  <c r="AB44" i="3"/>
  <c r="AB26" i="3"/>
  <c r="AB65" i="3"/>
  <c r="N65" i="3" s="1"/>
  <c r="AB42" i="3"/>
  <c r="AB25" i="3"/>
  <c r="AB50" i="3"/>
  <c r="AB41" i="3"/>
  <c r="AB49" i="3"/>
  <c r="AA10" i="3" l="1"/>
  <c r="N149" i="5" s="1"/>
  <c r="N123" i="3"/>
  <c r="N219" i="3"/>
  <c r="N63" i="3"/>
  <c r="N162" i="3"/>
  <c r="N110" i="3"/>
  <c r="N158" i="3"/>
  <c r="N239" i="3"/>
  <c r="N155" i="3"/>
  <c r="N258" i="3"/>
  <c r="N283" i="3"/>
  <c r="N51" i="3"/>
  <c r="N120" i="3"/>
  <c r="N226" i="3"/>
  <c r="N101" i="3"/>
  <c r="N163" i="3"/>
  <c r="N291" i="3"/>
  <c r="N263" i="3"/>
  <c r="N52" i="3"/>
  <c r="N62" i="3"/>
  <c r="N273" i="3"/>
  <c r="N202" i="3"/>
  <c r="N215" i="3"/>
  <c r="N194" i="3"/>
  <c r="N133" i="3"/>
  <c r="N205" i="3"/>
  <c r="N234" i="3"/>
  <c r="N98" i="3"/>
  <c r="N250" i="3"/>
  <c r="N166" i="3"/>
  <c r="N279" i="3"/>
  <c r="N271" i="3"/>
  <c r="N235" i="3"/>
  <c r="N294" i="3"/>
  <c r="N67" i="3"/>
  <c r="N122" i="3"/>
  <c r="N75" i="3"/>
  <c r="N259" i="3"/>
  <c r="N16" i="3"/>
  <c r="N130" i="3"/>
  <c r="N32" i="3"/>
  <c r="N246" i="3"/>
  <c r="N175" i="3"/>
  <c r="N255" i="3"/>
  <c r="N243" i="3"/>
  <c r="N300" i="3"/>
  <c r="N55" i="3"/>
  <c r="N48" i="3"/>
  <c r="N23" i="3"/>
  <c r="N248" i="3"/>
  <c r="N14" i="3"/>
  <c r="N22" i="3"/>
  <c r="N151" i="3"/>
  <c r="N176" i="3"/>
  <c r="N135" i="3"/>
  <c r="N112" i="3"/>
  <c r="N287" i="3"/>
  <c r="N15" i="3"/>
  <c r="N157" i="3"/>
  <c r="N70" i="3"/>
  <c r="N189" i="3"/>
  <c r="N90" i="3"/>
  <c r="N43" i="3"/>
  <c r="N182" i="3"/>
  <c r="N91" i="3"/>
  <c r="N208" i="3"/>
  <c r="N95" i="3"/>
  <c r="N198" i="3"/>
  <c r="N197" i="3"/>
  <c r="N187" i="3"/>
  <c r="N218" i="3"/>
  <c r="N114" i="3"/>
  <c r="N242" i="3"/>
  <c r="N266" i="3"/>
  <c r="N178" i="3"/>
  <c r="N299" i="3"/>
  <c r="N290" i="3"/>
  <c r="N285" i="3"/>
  <c r="N257" i="3"/>
  <c r="N247" i="3"/>
  <c r="N99" i="3"/>
  <c r="N190" i="3"/>
  <c r="N288" i="3"/>
  <c r="N200" i="3"/>
  <c r="N29" i="3"/>
  <c r="N31" i="3"/>
  <c r="N193" i="3"/>
  <c r="N147" i="3"/>
  <c r="N89" i="3"/>
  <c r="N192" i="3"/>
  <c r="N228" i="3"/>
  <c r="N94" i="3"/>
  <c r="N27" i="3"/>
  <c r="N253" i="3"/>
  <c r="N56" i="3"/>
  <c r="N298" i="3"/>
  <c r="N303" i="3"/>
  <c r="N30" i="3"/>
  <c r="N132" i="3"/>
  <c r="N97" i="3"/>
  <c r="N278" i="3"/>
  <c r="N116" i="3"/>
  <c r="N184" i="3"/>
  <c r="N71" i="3"/>
  <c r="N11" i="3"/>
  <c r="N138" i="3"/>
  <c r="N125" i="3"/>
  <c r="N103" i="3"/>
  <c r="N240" i="3"/>
  <c r="N268" i="3"/>
  <c r="N286" i="3"/>
  <c r="N301" i="3"/>
  <c r="N106" i="3"/>
  <c r="N80" i="3"/>
  <c r="N129" i="3"/>
  <c r="N168" i="3"/>
  <c r="N141" i="3"/>
  <c r="N18" i="3"/>
  <c r="N236" i="3"/>
  <c r="N39" i="3"/>
  <c r="N179" i="3"/>
  <c r="N188" i="3"/>
  <c r="N195" i="3"/>
  <c r="N191" i="3"/>
  <c r="N183" i="3"/>
  <c r="N87" i="3"/>
  <c r="N171" i="3"/>
  <c r="N181" i="3"/>
  <c r="N212" i="3"/>
  <c r="N38" i="3"/>
  <c r="N275" i="3"/>
  <c r="N72" i="3"/>
  <c r="N45" i="3"/>
  <c r="N35" i="3"/>
  <c r="N256" i="3"/>
  <c r="N295" i="3"/>
  <c r="N230" i="3"/>
  <c r="N76" i="3"/>
  <c r="N150" i="3"/>
  <c r="N118" i="3"/>
  <c r="N185" i="3"/>
  <c r="N79" i="3"/>
  <c r="N149" i="3"/>
  <c r="N172" i="3"/>
  <c r="N229" i="3"/>
  <c r="N21" i="3"/>
  <c r="N267" i="3"/>
  <c r="N104" i="3"/>
  <c r="N282" i="3"/>
  <c r="N111" i="3"/>
  <c r="N296" i="3"/>
  <c r="N53" i="3"/>
  <c r="N211" i="3"/>
  <c r="N69" i="3"/>
  <c r="N207" i="3"/>
  <c r="N199" i="3"/>
  <c r="N54" i="3"/>
  <c r="N186" i="3"/>
  <c r="N254" i="3"/>
  <c r="N47" i="3"/>
  <c r="N152" i="3"/>
  <c r="N86" i="3"/>
  <c r="N159" i="3"/>
  <c r="N289" i="3"/>
  <c r="N12" i="3"/>
  <c r="N261" i="3"/>
  <c r="N274" i="3"/>
  <c r="N78" i="3"/>
  <c r="N213" i="3"/>
  <c r="N13" i="3"/>
  <c r="N77" i="3"/>
  <c r="N59" i="3"/>
  <c r="N74" i="3"/>
  <c r="N102" i="3"/>
  <c r="N85" i="3"/>
  <c r="N134" i="3"/>
  <c r="N64" i="3"/>
  <c r="N143" i="3"/>
  <c r="N84" i="3"/>
  <c r="N115" i="3"/>
  <c r="N222" i="3"/>
  <c r="N196" i="3"/>
  <c r="N270" i="3"/>
  <c r="N224" i="3"/>
  <c r="N293" i="3"/>
  <c r="N260" i="3"/>
  <c r="N203" i="3"/>
  <c r="N24" i="3"/>
  <c r="N88" i="3"/>
  <c r="N227" i="3"/>
  <c r="N145" i="3"/>
  <c r="N165" i="3"/>
  <c r="N210" i="3"/>
  <c r="N128" i="3"/>
  <c r="N156" i="3"/>
  <c r="N137" i="3"/>
  <c r="N177" i="3"/>
  <c r="N244" i="3"/>
  <c r="N221" i="3"/>
  <c r="N238" i="3"/>
  <c r="N249" i="3"/>
  <c r="N173" i="3"/>
  <c r="N223" i="3"/>
  <c r="N302" i="3"/>
  <c r="N280" i="3"/>
  <c r="N34" i="3"/>
  <c r="N58" i="3"/>
  <c r="N216" i="3"/>
  <c r="N40" i="3"/>
  <c r="N107" i="3"/>
  <c r="N262" i="3"/>
  <c r="N251" i="3"/>
  <c r="N154" i="3"/>
  <c r="N136" i="3"/>
  <c r="N37" i="3"/>
  <c r="N126" i="3"/>
  <c r="N131" i="3"/>
  <c r="N83" i="3"/>
  <c r="N297" i="3"/>
  <c r="N231" i="3"/>
  <c r="N214" i="3"/>
  <c r="N17" i="3"/>
  <c r="N241" i="3"/>
  <c r="N146" i="3"/>
  <c r="N160" i="3"/>
  <c r="N272" i="3"/>
  <c r="N269" i="3"/>
  <c r="N264" i="3"/>
  <c r="N105" i="3"/>
  <c r="N174" i="3"/>
  <c r="N60" i="3"/>
  <c r="N142" i="3"/>
  <c r="N68" i="3"/>
  <c r="N180" i="3"/>
  <c r="N93" i="3"/>
  <c r="N82" i="3"/>
  <c r="N127" i="3"/>
  <c r="N61" i="3"/>
  <c r="N19" i="3"/>
  <c r="N245" i="3"/>
  <c r="N265" i="3"/>
  <c r="N204" i="3"/>
  <c r="N49" i="3"/>
  <c r="N73" i="3"/>
  <c r="N148" i="3"/>
  <c r="N281" i="3"/>
  <c r="N252" i="3"/>
  <c r="N233" i="3"/>
  <c r="N28" i="3"/>
  <c r="N46" i="3"/>
  <c r="N36" i="3"/>
  <c r="N220" i="3"/>
  <c r="N237" i="3"/>
  <c r="N292" i="3"/>
  <c r="N42" i="3"/>
  <c r="N20" i="3"/>
  <c r="N277" i="3"/>
  <c r="N57" i="3"/>
  <c r="N50" i="3"/>
  <c r="N217" i="3"/>
  <c r="N66" i="3"/>
  <c r="N41" i="3"/>
  <c r="L10" i="3"/>
  <c r="M10" i="3" s="1"/>
  <c r="N161" i="3"/>
  <c r="N25" i="3"/>
  <c r="N81" i="3"/>
  <c r="N284" i="3"/>
  <c r="N153" i="3"/>
  <c r="N26" i="3"/>
  <c r="N276" i="3"/>
  <c r="N44" i="3"/>
  <c r="N209" i="3"/>
  <c r="J10" i="3"/>
  <c r="N10" i="5"/>
  <c r="AB10" i="3"/>
  <c r="N10" i="3" l="1"/>
  <c r="E303" i="5"/>
  <c r="F303" i="5" s="1"/>
  <c r="E302" i="5"/>
  <c r="F302" i="5" s="1"/>
  <c r="E301" i="5"/>
  <c r="F301" i="5" s="1"/>
  <c r="E300" i="5"/>
  <c r="F300" i="5" s="1"/>
  <c r="E299" i="5"/>
  <c r="F299" i="5" s="1"/>
  <c r="E298" i="5"/>
  <c r="F298" i="5" s="1"/>
  <c r="E297" i="5"/>
  <c r="F297" i="5" s="1"/>
  <c r="E296" i="5"/>
  <c r="F296" i="5" s="1"/>
  <c r="E295" i="5"/>
  <c r="F295" i="5" s="1"/>
  <c r="E294" i="5"/>
  <c r="F294" i="5" s="1"/>
  <c r="E293" i="5"/>
  <c r="F293" i="5" s="1"/>
  <c r="E292" i="5"/>
  <c r="F292" i="5" s="1"/>
  <c r="E291" i="5"/>
  <c r="F291" i="5" s="1"/>
  <c r="E290" i="5"/>
  <c r="F290" i="5" s="1"/>
  <c r="E289" i="5"/>
  <c r="F289" i="5" s="1"/>
  <c r="E288" i="5"/>
  <c r="F288" i="5" s="1"/>
  <c r="E287" i="5"/>
  <c r="F287" i="5" s="1"/>
  <c r="E286" i="5"/>
  <c r="F286" i="5" s="1"/>
  <c r="E285" i="5"/>
  <c r="F285" i="5" s="1"/>
  <c r="E284" i="5"/>
  <c r="F284" i="5" s="1"/>
  <c r="E283" i="5"/>
  <c r="F283" i="5" s="1"/>
  <c r="E282" i="5"/>
  <c r="F282" i="5" s="1"/>
  <c r="E281" i="5"/>
  <c r="F281" i="5" s="1"/>
  <c r="E280" i="5"/>
  <c r="F280" i="5" s="1"/>
  <c r="E279" i="5"/>
  <c r="F279" i="5" s="1"/>
  <c r="E278" i="5"/>
  <c r="F278" i="5" s="1"/>
  <c r="E277" i="5"/>
  <c r="F277" i="5" s="1"/>
  <c r="E276" i="5"/>
  <c r="F276" i="5" s="1"/>
  <c r="E275" i="5"/>
  <c r="F275" i="5" s="1"/>
  <c r="E274" i="5"/>
  <c r="F274" i="5" s="1"/>
  <c r="E273" i="5"/>
  <c r="F273" i="5" s="1"/>
  <c r="E272" i="5"/>
  <c r="F272" i="5" s="1"/>
  <c r="E271" i="5"/>
  <c r="F271" i="5" s="1"/>
  <c r="E270" i="5"/>
  <c r="F270" i="5" s="1"/>
  <c r="E269" i="5"/>
  <c r="F269" i="5" s="1"/>
  <c r="E268" i="5"/>
  <c r="F268" i="5" s="1"/>
  <c r="E267" i="5"/>
  <c r="F267" i="5" s="1"/>
  <c r="E266" i="5"/>
  <c r="F266" i="5" s="1"/>
  <c r="E265" i="5"/>
  <c r="F265" i="5" s="1"/>
  <c r="E264" i="5"/>
  <c r="F264" i="5" s="1"/>
  <c r="E263" i="5"/>
  <c r="F263" i="5" s="1"/>
  <c r="E262" i="5"/>
  <c r="F262" i="5" s="1"/>
  <c r="E261" i="5"/>
  <c r="F261" i="5" s="1"/>
  <c r="E260" i="5"/>
  <c r="F260" i="5" s="1"/>
  <c r="E259" i="5"/>
  <c r="F259" i="5" s="1"/>
  <c r="E258" i="5"/>
  <c r="F258" i="5" s="1"/>
  <c r="E257" i="5"/>
  <c r="F257" i="5" s="1"/>
  <c r="E256" i="5"/>
  <c r="F256" i="5" s="1"/>
  <c r="E255" i="5"/>
  <c r="F255" i="5" s="1"/>
  <c r="E254" i="5"/>
  <c r="F254" i="5" s="1"/>
  <c r="E253" i="5"/>
  <c r="F253" i="5" s="1"/>
  <c r="E252" i="5"/>
  <c r="F252" i="5" s="1"/>
  <c r="E251" i="5"/>
  <c r="F251" i="5" s="1"/>
  <c r="E250" i="5"/>
  <c r="F250" i="5" s="1"/>
  <c r="E249" i="5"/>
  <c r="F249" i="5" s="1"/>
  <c r="E248" i="5"/>
  <c r="F248" i="5" s="1"/>
  <c r="E247" i="5"/>
  <c r="F247" i="5" s="1"/>
  <c r="E246" i="5"/>
  <c r="F246" i="5" s="1"/>
  <c r="E245" i="5"/>
  <c r="F245" i="5" s="1"/>
  <c r="E244" i="5"/>
  <c r="F244" i="5" s="1"/>
  <c r="E243" i="5"/>
  <c r="F243" i="5" s="1"/>
  <c r="E242" i="5"/>
  <c r="F242" i="5" s="1"/>
  <c r="E241" i="5"/>
  <c r="F241" i="5" s="1"/>
  <c r="E240" i="5"/>
  <c r="F240" i="5" s="1"/>
  <c r="E239" i="5"/>
  <c r="F239" i="5" s="1"/>
  <c r="E238" i="5"/>
  <c r="F238" i="5" s="1"/>
  <c r="E237" i="5"/>
  <c r="F237" i="5" s="1"/>
  <c r="E236" i="5"/>
  <c r="F236" i="5" s="1"/>
  <c r="E235" i="5"/>
  <c r="F235" i="5" s="1"/>
  <c r="E234" i="5"/>
  <c r="F234" i="5" s="1"/>
  <c r="E233" i="5"/>
  <c r="F233" i="5" s="1"/>
  <c r="E232" i="5"/>
  <c r="F232" i="5" s="1"/>
  <c r="E231" i="5"/>
  <c r="F231" i="5" s="1"/>
  <c r="E230" i="5"/>
  <c r="F230" i="5" s="1"/>
  <c r="E229" i="5"/>
  <c r="F229" i="5" s="1"/>
  <c r="E228" i="5"/>
  <c r="F228" i="5" s="1"/>
  <c r="E227" i="5"/>
  <c r="F227" i="5" s="1"/>
  <c r="E226" i="5"/>
  <c r="F226" i="5" s="1"/>
  <c r="E225" i="5"/>
  <c r="F225" i="5" s="1"/>
  <c r="E224" i="5"/>
  <c r="F224" i="5" s="1"/>
  <c r="E223" i="5"/>
  <c r="F223" i="5" s="1"/>
  <c r="E222" i="5"/>
  <c r="F222" i="5" s="1"/>
  <c r="E221" i="5"/>
  <c r="F221" i="5" s="1"/>
  <c r="E220" i="5"/>
  <c r="F220" i="5" s="1"/>
  <c r="E219" i="5"/>
  <c r="F219" i="5" s="1"/>
  <c r="E218" i="5"/>
  <c r="F218" i="5" s="1"/>
  <c r="E217" i="5"/>
  <c r="F217" i="5" s="1"/>
  <c r="E216" i="5"/>
  <c r="F216" i="5" s="1"/>
  <c r="E215" i="5"/>
  <c r="F215" i="5" s="1"/>
  <c r="E214" i="5"/>
  <c r="F214" i="5" s="1"/>
  <c r="E213" i="5"/>
  <c r="F213" i="5" s="1"/>
  <c r="E212" i="5"/>
  <c r="F212" i="5" s="1"/>
  <c r="E211" i="5"/>
  <c r="F211" i="5" s="1"/>
  <c r="E210" i="5"/>
  <c r="F210" i="5" s="1"/>
  <c r="E209" i="5"/>
  <c r="F209" i="5" s="1"/>
  <c r="E208" i="5"/>
  <c r="F208" i="5" s="1"/>
  <c r="E207" i="5"/>
  <c r="F207" i="5" s="1"/>
  <c r="E206" i="5"/>
  <c r="F206" i="5" s="1"/>
  <c r="E205" i="5"/>
  <c r="F205" i="5" s="1"/>
  <c r="E204" i="5"/>
  <c r="F204" i="5" s="1"/>
  <c r="E203" i="5"/>
  <c r="F203" i="5" s="1"/>
  <c r="E202" i="5"/>
  <c r="F202" i="5" s="1"/>
  <c r="E201" i="5"/>
  <c r="F201" i="5" s="1"/>
  <c r="E200" i="5"/>
  <c r="F200" i="5" s="1"/>
  <c r="E199" i="5"/>
  <c r="F199" i="5" s="1"/>
  <c r="E198" i="5"/>
  <c r="F198" i="5" s="1"/>
  <c r="E197" i="5"/>
  <c r="F197" i="5" s="1"/>
  <c r="E196" i="5"/>
  <c r="F196" i="5" s="1"/>
  <c r="E195" i="5"/>
  <c r="F195" i="5" s="1"/>
  <c r="E194" i="5"/>
  <c r="F194" i="5" s="1"/>
  <c r="E193" i="5"/>
  <c r="F193" i="5" s="1"/>
  <c r="E192" i="5"/>
  <c r="F192" i="5" s="1"/>
  <c r="E191" i="5"/>
  <c r="F191" i="5" s="1"/>
  <c r="E190" i="5"/>
  <c r="F190" i="5" s="1"/>
  <c r="E189" i="5"/>
  <c r="F189" i="5" s="1"/>
  <c r="E188" i="5"/>
  <c r="F188" i="5" s="1"/>
  <c r="E187" i="5"/>
  <c r="F187" i="5" s="1"/>
  <c r="E186" i="5"/>
  <c r="F186" i="5" s="1"/>
  <c r="E185" i="5"/>
  <c r="F185" i="5" s="1"/>
  <c r="E184" i="5"/>
  <c r="F184" i="5" s="1"/>
  <c r="E183" i="5"/>
  <c r="F183" i="5" s="1"/>
  <c r="E182" i="5"/>
  <c r="F182" i="5" s="1"/>
  <c r="E181" i="5"/>
  <c r="F181" i="5" s="1"/>
  <c r="E180" i="5"/>
  <c r="F180" i="5" s="1"/>
  <c r="E179" i="5"/>
  <c r="F179" i="5" s="1"/>
  <c r="E178" i="5"/>
  <c r="F178" i="5" s="1"/>
  <c r="E177" i="5"/>
  <c r="F177" i="5" s="1"/>
  <c r="E176" i="5"/>
  <c r="F176" i="5" s="1"/>
  <c r="E175" i="5"/>
  <c r="F175" i="5" s="1"/>
  <c r="E174" i="5"/>
  <c r="F174" i="5" s="1"/>
  <c r="E173" i="5"/>
  <c r="F173" i="5" s="1"/>
  <c r="E172" i="5"/>
  <c r="F172" i="5" s="1"/>
  <c r="E171" i="5"/>
  <c r="F171" i="5" s="1"/>
  <c r="E170" i="5"/>
  <c r="F170" i="5" s="1"/>
  <c r="E169" i="5"/>
  <c r="F169" i="5" s="1"/>
  <c r="E168" i="5"/>
  <c r="F168" i="5" s="1"/>
  <c r="E167" i="5"/>
  <c r="F167" i="5" s="1"/>
  <c r="E166" i="5"/>
  <c r="F166" i="5" s="1"/>
  <c r="E165" i="5"/>
  <c r="F165" i="5" s="1"/>
  <c r="E164" i="5"/>
  <c r="F164" i="5" s="1"/>
  <c r="E163" i="5"/>
  <c r="F163" i="5" s="1"/>
  <c r="E162" i="5"/>
  <c r="F162" i="5" s="1"/>
  <c r="E161" i="5"/>
  <c r="F161" i="5" s="1"/>
  <c r="E160" i="5"/>
  <c r="F160" i="5" s="1"/>
  <c r="E159" i="5"/>
  <c r="F159" i="5" s="1"/>
  <c r="E158" i="5"/>
  <c r="F158" i="5" s="1"/>
  <c r="E157" i="5"/>
  <c r="F157" i="5" s="1"/>
  <c r="E156" i="5"/>
  <c r="F156" i="5" s="1"/>
  <c r="E155" i="5"/>
  <c r="F155" i="5" s="1"/>
  <c r="E154" i="5"/>
  <c r="F154" i="5" s="1"/>
  <c r="E153" i="5"/>
  <c r="F153" i="5" s="1"/>
  <c r="E152" i="5"/>
  <c r="F152" i="5" s="1"/>
  <c r="E151" i="5"/>
  <c r="F151" i="5" s="1"/>
  <c r="E150" i="5"/>
  <c r="F150" i="5" s="1"/>
  <c r="E149" i="5"/>
  <c r="F149" i="5" s="1"/>
  <c r="E148" i="5"/>
  <c r="F148" i="5" s="1"/>
  <c r="E147" i="5"/>
  <c r="F147" i="5" s="1"/>
  <c r="E146" i="5"/>
  <c r="F146" i="5" s="1"/>
  <c r="E145" i="5"/>
  <c r="F145" i="5" s="1"/>
  <c r="E144" i="5"/>
  <c r="F144" i="5" s="1"/>
  <c r="E143" i="5"/>
  <c r="F143" i="5" s="1"/>
  <c r="E142" i="5"/>
  <c r="F142" i="5" s="1"/>
  <c r="E141" i="5"/>
  <c r="F141" i="5" s="1"/>
  <c r="E140" i="5"/>
  <c r="F140" i="5" s="1"/>
  <c r="E139" i="5"/>
  <c r="F139" i="5" s="1"/>
  <c r="E138" i="5"/>
  <c r="F138" i="5" s="1"/>
  <c r="E137" i="5"/>
  <c r="F137" i="5" s="1"/>
  <c r="E136" i="5"/>
  <c r="F136" i="5" s="1"/>
  <c r="E135" i="5"/>
  <c r="F135" i="5" s="1"/>
  <c r="E134" i="5"/>
  <c r="F134" i="5" s="1"/>
  <c r="E133" i="5"/>
  <c r="F133" i="5" s="1"/>
  <c r="E132" i="5"/>
  <c r="F132" i="5" s="1"/>
  <c r="E131" i="5"/>
  <c r="F131" i="5" s="1"/>
  <c r="E130" i="5"/>
  <c r="F130" i="5" s="1"/>
  <c r="E129" i="5"/>
  <c r="F129" i="5" s="1"/>
  <c r="E128" i="5"/>
  <c r="F128" i="5" s="1"/>
  <c r="E127" i="5"/>
  <c r="F127" i="5" s="1"/>
  <c r="E126" i="5"/>
  <c r="F126" i="5" s="1"/>
  <c r="E125" i="5"/>
  <c r="F125" i="5" s="1"/>
  <c r="E124" i="5"/>
  <c r="F124" i="5" s="1"/>
  <c r="E123" i="5"/>
  <c r="F123" i="5" s="1"/>
  <c r="E122" i="5"/>
  <c r="F122" i="5" s="1"/>
  <c r="E121" i="5"/>
  <c r="F121" i="5" s="1"/>
  <c r="E120" i="5"/>
  <c r="F120" i="5" s="1"/>
  <c r="E119" i="5"/>
  <c r="F119" i="5" s="1"/>
  <c r="E118" i="5"/>
  <c r="F118" i="5" s="1"/>
  <c r="E117" i="5"/>
  <c r="F117" i="5" s="1"/>
  <c r="E116" i="5"/>
  <c r="F116" i="5" s="1"/>
  <c r="E115" i="5"/>
  <c r="F115" i="5" s="1"/>
  <c r="E114" i="5"/>
  <c r="F114" i="5" s="1"/>
  <c r="E113" i="5"/>
  <c r="F113" i="5" s="1"/>
  <c r="E112" i="5"/>
  <c r="F112" i="5" s="1"/>
  <c r="E111" i="5"/>
  <c r="F111" i="5" s="1"/>
  <c r="E110" i="5"/>
  <c r="F110" i="5" s="1"/>
  <c r="E109" i="5"/>
  <c r="F109" i="5" s="1"/>
  <c r="E108" i="5"/>
  <c r="F108" i="5" s="1"/>
  <c r="E107" i="5"/>
  <c r="F107" i="5" s="1"/>
  <c r="E106" i="5"/>
  <c r="F106" i="5" s="1"/>
  <c r="E105" i="5"/>
  <c r="F105" i="5" s="1"/>
  <c r="E104" i="5"/>
  <c r="F104" i="5" s="1"/>
  <c r="E103" i="5"/>
  <c r="F103" i="5" s="1"/>
  <c r="E102" i="5"/>
  <c r="F102" i="5" s="1"/>
  <c r="E101" i="5"/>
  <c r="F101" i="5" s="1"/>
  <c r="E100" i="5"/>
  <c r="F100" i="5" s="1"/>
  <c r="E99" i="5"/>
  <c r="F99" i="5" s="1"/>
  <c r="E98" i="5"/>
  <c r="F98" i="5" s="1"/>
  <c r="E97" i="5"/>
  <c r="F97" i="5" s="1"/>
  <c r="E96" i="5"/>
  <c r="F96" i="5" s="1"/>
  <c r="E95" i="5"/>
  <c r="F95" i="5" s="1"/>
  <c r="E94" i="5"/>
  <c r="F94" i="5" s="1"/>
  <c r="E93" i="5"/>
  <c r="F93" i="5" s="1"/>
  <c r="E92" i="5"/>
  <c r="F92" i="5" s="1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F81" i="5" s="1"/>
  <c r="E80" i="5"/>
  <c r="F80" i="5" s="1"/>
  <c r="E79" i="5"/>
  <c r="F79" i="5" s="1"/>
  <c r="E78" i="5"/>
  <c r="F78" i="5" s="1"/>
  <c r="E77" i="5"/>
  <c r="F77" i="5" s="1"/>
  <c r="E76" i="5"/>
  <c r="F76" i="5" s="1"/>
  <c r="E75" i="5"/>
  <c r="F75" i="5" s="1"/>
  <c r="E74" i="5"/>
  <c r="F74" i="5" s="1"/>
  <c r="E73" i="5"/>
  <c r="F73" i="5" s="1"/>
  <c r="E72" i="5"/>
  <c r="F72" i="5" s="1"/>
  <c r="E71" i="5"/>
  <c r="F71" i="5" s="1"/>
  <c r="E70" i="5"/>
  <c r="F70" i="5" s="1"/>
  <c r="E69" i="5"/>
  <c r="F69" i="5" s="1"/>
  <c r="E68" i="5"/>
  <c r="F68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9" i="5"/>
  <c r="F59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D10" i="5"/>
  <c r="E10" i="5" l="1"/>
  <c r="F10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495A57-516F-485B-8DD0-4E2F255B0B15}" keepAlive="1" name="Kysely – Table026 (Page 16) (3)" description="Yhteys kyselyyn Table026 (Page 16) (3) työkirjassa." type="5" refreshedVersion="7" background="1" saveData="1">
    <dbPr connection="Provider=Microsoft.Mashup.OleDb.1;Data Source=$Workbook$;Location=&quot;Table026 (Page 16) (3)&quot;;Extended Properties=&quot;&quot;" command="SELECT * FROM [Table026 (Page 16) (3)]"/>
  </connection>
</connections>
</file>

<file path=xl/sharedStrings.xml><?xml version="1.0" encoding="utf-8"?>
<sst xmlns="http://schemas.openxmlformats.org/spreadsheetml/2006/main" count="1245" uniqueCount="349">
  <si>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</si>
  <si>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</si>
  <si>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</si>
  <si>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</si>
  <si>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</si>
  <si>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</si>
  <si>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</si>
  <si>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</si>
  <si>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</si>
  <si>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</si>
  <si>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</si>
  <si>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</si>
  <si>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</si>
  <si>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</si>
  <si>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</si>
  <si>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</si>
  <si>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</si>
  <si>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</si>
  <si>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</si>
  <si>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</si>
  <si>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</si>
  <si>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</si>
  <si>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</si>
  <si>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</si>
  <si>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</si>
  <si>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</si>
  <si>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</si>
  <si>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</si>
  <si>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</si>
  <si>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</si>
  <si>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</si>
  <si>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</si>
  <si>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</si>
  <si>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</si>
  <si>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</si>
  <si>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</si>
  <si>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</si>
  <si>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</si>
  <si>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</si>
  <si>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</si>
  <si>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</si>
  <si>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</si>
  <si>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</si>
  <si>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</si>
  <si>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</si>
  <si>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</si>
  <si>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</si>
  <si>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</si>
  <si>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</si>
  <si>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</si>
  <si>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</si>
  <si>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</si>
  <si>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</si>
  <si>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</si>
  <si>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</si>
  <si>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</si>
  <si>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</si>
  <si>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</si>
  <si>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</si>
  <si>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</si>
  <si>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</si>
  <si>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</si>
  <si>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</si>
  <si>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</si>
  <si>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</si>
  <si>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</si>
  <si>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</si>
  <si>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</si>
  <si>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</si>
  <si>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</si>
  <si>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</si>
  <si>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</si>
  <si>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</si>
  <si>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</si>
  <si>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</si>
  <si>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</si>
  <si>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</si>
  <si>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</si>
  <si>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</si>
  <si>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</si>
  <si>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</si>
  <si>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</si>
  <si>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</si>
  <si>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</si>
  <si>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</si>
  <si>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</si>
  <si>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</si>
  <si>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</si>
  <si>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</si>
  <si>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</si>
  <si>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</si>
  <si>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</si>
  <si>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</si>
  <si>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</si>
  <si>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</si>
  <si>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</si>
  <si>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</si>
  <si>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</si>
  <si>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</si>
  <si>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</si>
  <si>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</si>
  <si>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</si>
  <si>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</si>
  <si>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</si>
  <si>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</si>
  <si>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</si>
  <si>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</si>
  <si>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</si>
  <si>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</si>
  <si>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</si>
  <si>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</si>
  <si>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</si>
  <si>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</si>
  <si>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</si>
  <si>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</si>
  <si>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</si>
  <si>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</si>
  <si>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</si>
  <si>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</si>
  <si>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</si>
  <si>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</si>
  <si>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</si>
  <si>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</si>
  <si>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</si>
  <si>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</si>
  <si>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</si>
  <si>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</si>
  <si>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</si>
  <si>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</si>
  <si>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</si>
  <si>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</si>
  <si>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</si>
  <si>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</si>
  <si>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</si>
  <si>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</si>
  <si>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</si>
  <si>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</si>
  <si>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</si>
  <si>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</si>
  <si>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</si>
  <si>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</si>
  <si>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</si>
  <si>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</si>
  <si>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</si>
  <si>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</si>
  <si>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</si>
  <si>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</si>
  <si>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</si>
  <si>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</si>
  <si>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</si>
  <si>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</si>
  <si>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</si>
  <si>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</si>
  <si>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</si>
  <si>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</si>
  <si>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</si>
  <si>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</si>
  <si>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</si>
  <si>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</si>
  <si>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</si>
  <si>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</si>
  <si>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</si>
  <si>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</si>
  <si>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</si>
  <si>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</si>
  <si>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</si>
  <si>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</si>
  <si>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</si>
  <si>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</si>
  <si>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</si>
  <si>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</si>
  <si>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</si>
  <si>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</si>
  <si>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</si>
  <si>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</si>
  <si>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</si>
  <si>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</si>
  <si>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</si>
  <si>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</si>
  <si>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</si>
  <si>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</si>
  <si>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</si>
  <si>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</si>
  <si>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</si>
  <si>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</si>
  <si>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</si>
  <si>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</si>
  <si>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</si>
  <si>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</si>
  <si>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</si>
  <si>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</si>
  <si>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</si>
  <si>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</si>
  <si>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</si>
  <si>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</si>
  <si>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</si>
  <si>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</si>
  <si>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</si>
  <si>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</si>
  <si>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</si>
  <si>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</si>
  <si>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</si>
  <si>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</si>
  <si>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</si>
  <si>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</si>
  <si>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</si>
  <si>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</si>
  <si>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</si>
  <si>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</si>
  <si>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</si>
  <si>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</si>
  <si>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</si>
  <si>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</si>
  <si>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</si>
  <si>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</si>
  <si>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</si>
  <si>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</si>
  <si>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</si>
  <si>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</si>
  <si>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</si>
  <si>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</si>
  <si>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</si>
  <si>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</si>
  <si>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</si>
  <si>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</si>
  <si>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</si>
  <si>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</si>
  <si>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</si>
  <si>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</si>
  <si>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</si>
  <si>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</si>
  <si>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</si>
  <si>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</si>
  <si>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</si>
  <si>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</si>
  <si>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</si>
  <si>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</si>
  <si>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</si>
  <si>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</si>
  <si>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</si>
  <si>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</si>
  <si>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</si>
  <si>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</si>
  <si>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</si>
  <si>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</si>
  <si>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</si>
  <si>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</si>
  <si>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</si>
  <si>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</si>
  <si>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</si>
  <si>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</si>
  <si>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</si>
  <si>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</si>
  <si>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</si>
  <si>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</si>
  <si>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</si>
  <si>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</si>
  <si>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</si>
  <si>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</si>
  <si>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</si>
  <si>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</si>
  <si>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</si>
  <si>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</si>
  <si>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</si>
  <si>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</si>
  <si>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</si>
  <si>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</si>
  <si>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</si>
  <si>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</si>
  <si>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</si>
  <si>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</si>
  <si>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</si>
  <si>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</si>
  <si>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</si>
  <si>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</si>
  <si>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</si>
  <si>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</si>
  <si>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</si>
  <si>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</si>
  <si>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</si>
  <si>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</si>
  <si>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</si>
  <si>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</si>
  <si>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</si>
  <si>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</si>
  <si>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</si>
  <si>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</si>
  <si>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</si>
  <si>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</si>
  <si>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</si>
  <si>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</si>
  <si>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</si>
  <si>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</si>
  <si>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</si>
  <si>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</si>
  <si>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</si>
  <si>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</si>
  <si>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</si>
  <si>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</si>
  <si>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</si>
  <si>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</si>
  <si>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</si>
  <si>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</si>
  <si>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</si>
  <si>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</si>
  <si>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</si>
  <si>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</si>
  <si>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Valtionosuudet €/as.</t>
  </si>
  <si>
    <t>https://vm.fi/valtionosuuspaatoksia-ja-laskentatietoja</t>
  </si>
  <si>
    <t>VALTIONOSUUS/RAHOITUSSOVELLUS 2021 OPETUS- JA KULTTUURITOIMI raportti VOP6OS21 (oph.fi)</t>
  </si>
  <si>
    <t>Valtionosuudet 2021</t>
  </si>
  <si>
    <t>Asukasluku 31.12.2019</t>
  </si>
  <si>
    <t>Valtionosuuspäätöksiä ja niihin liittyviä laskentatietoja - Valtiovarainministeriö (vm.fi)</t>
  </si>
  <si>
    <t>Lähteet:</t>
  </si>
  <si>
    <t>Kotikuntakorvaustulot ja -menot vuonna 2022</t>
  </si>
  <si>
    <t>Kotikuntakorvaustulot ja -menot vuonna 2021</t>
  </si>
  <si>
    <t>Lähde: Valtionosuuksien laskentatiedot vuodelle 2021 / VM</t>
  </si>
  <si>
    <t>Kotikunta-korvaukset, tulot</t>
  </si>
  <si>
    <t>Kotikunta-korvaukset, menot</t>
  </si>
  <si>
    <t>Kotikunta-korvaukset, netto</t>
  </si>
  <si>
    <t>Yhteyshenkilö: Olli Riikonen, puh. 050 477 5619, olli.riikonen@kuntaliitto.fi Twitter: @RiikosenOlli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</si>
  <si>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</si>
  <si>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</si>
  <si>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</si>
  <si>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</si>
  <si>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</si>
  <si>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5501 Peruspalvelujen valtionosuus</t>
  </si>
  <si>
    <t>5502 Verotuloihin perustuva valtionosuuksien tasaus</t>
  </si>
  <si>
    <t>Sarakeotsikossa oleva numero viittaa kirjanpidon tiliin, johon ko. erä kirjataan.</t>
  </si>
  <si>
    <t>5890 Veromenetysten korvaus                (ml. verolykkäysten takaisinperintä)</t>
  </si>
  <si>
    <t>Kunnan  peruspalvelujen valtionosuus yhteensä (W+X)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</si>
  <si>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</si>
  <si>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</si>
  <si>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</si>
  <si>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</si>
  <si>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</si>
  <si>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 xml:space="preserve">5701           Opetus- ja kulttuuritoimen valtionosuus </t>
  </si>
  <si>
    <t>5501 Peruspalvelujen valtionosuus ilman tasausta</t>
  </si>
  <si>
    <t>VALTIONOSUUS/RAHOITUSSOVELLUS 2022 OPETUS- JA KULTTUURITOIMI raportti VOP6OS22 (oph.fi)</t>
  </si>
  <si>
    <t>Aineiston nimi: Kuntien valtionosuudet 2022</t>
  </si>
  <si>
    <t>Valtionosuuksien muutos yhteensä € 2021-22</t>
  </si>
  <si>
    <t>5701           Opetus- ja kulttuuritoimen valtionosuus  Lähde: OPH 20.12.2021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</si>
  <si>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</si>
  <si>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</si>
  <si>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erittelyn, mutta ei opetus- ja kulttuuritoimen valtionosuuksia</t>
  </si>
  <si>
    <t>Aineiston alkuperäinen lähde: VM/KAO 8.7.2022 ja OPH 20.12.2022</t>
  </si>
  <si>
    <t>Päivämäärä (milloin aineisto on tuotettu tai tarkistettu): 3.1.2023</t>
  </si>
  <si>
    <t>Opetus- ja kulttuuritoimen valtionosuudet vuodelle 2022, OPH 20.12.2022</t>
  </si>
  <si>
    <t>Lähde: VM 8.7.2022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</si>
</sst>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</numFmts>
  <fonts count="59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sz val="11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rgb="FFA34E96"/>
      <name val="Work Sans"/>
      <scheme val="minor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45" fillId="0" borderId="0" applyNumberFormat="0" applyFill="0" applyBorder="0" applyAlignment="0" applyProtection="0"/>
  </cellStyleXfs>
  <cellXfs count="156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3" fillId="0" borderId="0" xfId="1" applyFont="1" applyFill="1" applyBorder="1" applyAlignment="1">
      <alignment horizontal="left"/>
    </xf>
    <xf numFmtId="0" fontId="35" fillId="0" borderId="0" xfId="1" applyFont="1" applyFill="1" applyBorder="1" applyAlignment="1">
      <alignment horizontal="left"/>
    </xf>
    <xf numFmtId="0" fontId="36" fillId="0" borderId="0" xfId="0" applyFont="1"/>
    <xf numFmtId="166" fontId="23" fillId="0" borderId="0" xfId="0" applyNumberFormat="1" applyFont="1" applyAlignment="1">
      <alignment horizontal="right"/>
    </xf>
    <xf numFmtId="0" fontId="38" fillId="0" borderId="0" xfId="0" applyFont="1"/>
    <xf numFmtId="0" fontId="25" fillId="0" borderId="16" xfId="0" applyFont="1" applyBorder="1"/>
    <xf numFmtId="0" fontId="11" fillId="0" borderId="0" xfId="0" applyFont="1"/>
    <xf numFmtId="0" fontId="25" fillId="0" borderId="0" xfId="0" applyFont="1" applyFill="1"/>
    <xf numFmtId="0" fontId="25" fillId="0" borderId="16" xfId="0" applyFont="1" applyFill="1" applyBorder="1"/>
    <xf numFmtId="3" fontId="22" fillId="0" borderId="0" xfId="0" applyNumberFormat="1" applyFont="1" applyAlignment="1">
      <alignment horizontal="right"/>
    </xf>
    <xf numFmtId="0" fontId="45" fillId="0" borderId="0" xfId="35"/>
    <xf numFmtId="0" fontId="0" fillId="0" borderId="0" xfId="0" applyFont="1" applyFill="1" applyBorder="1"/>
    <xf numFmtId="0" fontId="27" fillId="0" borderId="0" xfId="0" applyFont="1" applyBorder="1"/>
    <xf numFmtId="166" fontId="27" fillId="0" borderId="0" xfId="0" applyNumberFormat="1" applyFont="1" applyBorder="1"/>
    <xf numFmtId="166" fontId="29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66" fontId="29" fillId="0" borderId="0" xfId="0" applyNumberFormat="1" applyFont="1" applyBorder="1"/>
    <xf numFmtId="1" fontId="29" fillId="0" borderId="0" xfId="0" applyNumberFormat="1" applyFont="1" applyBorder="1"/>
    <xf numFmtId="3" fontId="27" fillId="0" borderId="0" xfId="0" applyNumberFormat="1" applyFont="1" applyBorder="1"/>
    <xf numFmtId="167" fontId="29" fillId="0" borderId="0" xfId="0" applyNumberFormat="1" applyFont="1" applyBorder="1" applyAlignment="1">
      <alignment horizontal="right"/>
    </xf>
    <xf numFmtId="166" fontId="26" fillId="0" borderId="0" xfId="0" applyNumberFormat="1" applyFont="1" applyFill="1" applyBorder="1"/>
    <xf numFmtId="3" fontId="22" fillId="0" borderId="0" xfId="0" applyNumberFormat="1" applyFont="1" applyBorder="1" applyAlignment="1">
      <alignment horizontal="right"/>
    </xf>
    <xf numFmtId="1" fontId="30" fillId="0" borderId="0" xfId="0" applyNumberFormat="1" applyFont="1" applyBorder="1"/>
    <xf numFmtId="0" fontId="29" fillId="0" borderId="0" xfId="0" applyFont="1" applyBorder="1"/>
    <xf numFmtId="0" fontId="25" fillId="0" borderId="0" xfId="0" applyFont="1" applyFill="1" applyBorder="1"/>
    <xf numFmtId="1" fontId="40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38" fillId="0" borderId="0" xfId="0" applyFont="1" applyBorder="1"/>
    <xf numFmtId="1" fontId="41" fillId="0" borderId="0" xfId="0" applyNumberFormat="1" applyFont="1" applyBorder="1"/>
    <xf numFmtId="0" fontId="26" fillId="0" borderId="0" xfId="0" applyFont="1" applyBorder="1"/>
    <xf numFmtId="0" fontId="47" fillId="0" borderId="0" xfId="0" applyFont="1"/>
    <xf numFmtId="166" fontId="29" fillId="0" borderId="0" xfId="0" applyNumberFormat="1" applyFont="1" applyFill="1" applyBorder="1"/>
    <xf numFmtId="3" fontId="29" fillId="0" borderId="0" xfId="0" applyNumberFormat="1" applyFont="1" applyBorder="1"/>
    <xf numFmtId="0" fontId="26" fillId="0" borderId="0" xfId="0" applyFont="1" applyFill="1" applyBorder="1"/>
    <xf numFmtId="3" fontId="29" fillId="0" borderId="0" xfId="0" applyNumberFormat="1" applyFont="1" applyFill="1" applyBorder="1" applyAlignment="1">
      <alignment horizontal="right" vertical="top" wrapText="1"/>
    </xf>
    <xf numFmtId="0" fontId="24" fillId="0" borderId="0" xfId="0" applyFont="1" applyBorder="1"/>
    <xf numFmtId="3" fontId="21" fillId="0" borderId="0" xfId="0" applyNumberFormat="1" applyFont="1" applyBorder="1" applyAlignment="1">
      <alignment horizontal="right"/>
    </xf>
    <xf numFmtId="0" fontId="44" fillId="0" borderId="0" xfId="0" applyFont="1" applyBorder="1"/>
    <xf numFmtId="0" fontId="0" fillId="0" borderId="0" xfId="0" applyBorder="1"/>
    <xf numFmtId="0" fontId="39" fillId="15" borderId="0" xfId="0" applyFont="1" applyFill="1" applyBorder="1" applyAlignment="1">
      <alignment horizontal="center" vertical="center" wrapText="1"/>
    </xf>
    <xf numFmtId="166" fontId="46" fillId="0" borderId="0" xfId="0" applyNumberFormat="1" applyFont="1" applyBorder="1"/>
    <xf numFmtId="166" fontId="21" fillId="0" borderId="0" xfId="0" applyNumberFormat="1" applyFont="1" applyBorder="1" applyAlignment="1">
      <alignment horizontal="right"/>
    </xf>
    <xf numFmtId="3" fontId="31" fillId="0" borderId="0" xfId="0" applyNumberFormat="1" applyFont="1" applyBorder="1"/>
    <xf numFmtId="1" fontId="32" fillId="0" borderId="0" xfId="0" applyNumberFormat="1" applyFont="1" applyBorder="1"/>
    <xf numFmtId="0" fontId="25" fillId="0" borderId="0" xfId="0" applyFont="1" applyBorder="1"/>
    <xf numFmtId="0" fontId="48" fillId="0" borderId="0" xfId="1" applyFont="1" applyFill="1" applyBorder="1" applyAlignment="1">
      <alignment horizontal="left"/>
    </xf>
    <xf numFmtId="0" fontId="49" fillId="0" borderId="0" xfId="1" applyFont="1" applyFill="1" applyBorder="1" applyAlignment="1">
      <alignment horizontal="left"/>
    </xf>
    <xf numFmtId="0" fontId="7" fillId="0" borderId="0" xfId="0" applyFont="1" applyBorder="1"/>
    <xf numFmtId="0" fontId="49" fillId="0" borderId="17" xfId="0" applyFont="1" applyBorder="1"/>
    <xf numFmtId="0" fontId="45" fillId="0" borderId="17" xfId="35" applyBorder="1"/>
    <xf numFmtId="0" fontId="25" fillId="0" borderId="17" xfId="0" applyFont="1" applyBorder="1"/>
    <xf numFmtId="0" fontId="34" fillId="0" borderId="17" xfId="0" applyFont="1" applyBorder="1"/>
    <xf numFmtId="3" fontId="29" fillId="0" borderId="17" xfId="0" applyNumberFormat="1" applyFont="1" applyBorder="1"/>
    <xf numFmtId="0" fontId="42" fillId="16" borderId="0" xfId="0" applyFont="1" applyFill="1" applyBorder="1" applyAlignment="1">
      <alignment horizontal="center" vertical="center" wrapText="1"/>
    </xf>
    <xf numFmtId="0" fontId="47" fillId="0" borderId="0" xfId="0" applyFont="1" applyBorder="1"/>
    <xf numFmtId="0" fontId="44" fillId="0" borderId="0" xfId="0" applyFont="1" applyFill="1" applyBorder="1"/>
    <xf numFmtId="0" fontId="42" fillId="0" borderId="0" xfId="0" applyFont="1" applyFill="1" applyBorder="1" applyAlignment="1">
      <alignment horizontal="center" vertical="center" wrapText="1"/>
    </xf>
    <xf numFmtId="166" fontId="46" fillId="0" borderId="0" xfId="0" applyNumberFormat="1" applyFont="1" applyFill="1" applyBorder="1"/>
    <xf numFmtId="166" fontId="29" fillId="0" borderId="0" xfId="0" applyNumberFormat="1" applyFont="1" applyFill="1" applyBorder="1" applyAlignment="1">
      <alignment horizontal="right"/>
    </xf>
    <xf numFmtId="0" fontId="39" fillId="20" borderId="0" xfId="0" applyFont="1" applyFill="1" applyBorder="1" applyAlignment="1">
      <alignment horizontal="center" vertical="center" wrapText="1"/>
    </xf>
    <xf numFmtId="0" fontId="42" fillId="21" borderId="0" xfId="0" applyFont="1" applyFill="1" applyBorder="1" applyAlignment="1">
      <alignment horizontal="center" vertical="center" wrapText="1"/>
    </xf>
    <xf numFmtId="0" fontId="27" fillId="18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27" fillId="0" borderId="18" xfId="0" applyFont="1" applyFill="1" applyBorder="1" applyAlignment="1">
      <alignment horizontal="center" vertical="center" wrapText="1"/>
    </xf>
    <xf numFmtId="0" fontId="28" fillId="19" borderId="19" xfId="0" applyFont="1" applyFill="1" applyBorder="1" applyAlignment="1">
      <alignment horizontal="center" vertical="center" wrapText="1"/>
    </xf>
    <xf numFmtId="0" fontId="28" fillId="19" borderId="18" xfId="0" applyFont="1" applyFill="1" applyBorder="1" applyAlignment="1">
      <alignment horizontal="center" vertical="center" wrapText="1"/>
    </xf>
    <xf numFmtId="3" fontId="28" fillId="19" borderId="18" xfId="0" applyNumberFormat="1" applyFont="1" applyFill="1" applyBorder="1" applyAlignment="1">
      <alignment horizontal="center" vertical="center" wrapText="1"/>
    </xf>
    <xf numFmtId="3" fontId="43" fillId="5" borderId="18" xfId="0" applyNumberFormat="1" applyFont="1" applyFill="1" applyBorder="1" applyAlignment="1">
      <alignment horizontal="center" vertical="center" wrapText="1"/>
    </xf>
    <xf numFmtId="0" fontId="43" fillId="5" borderId="18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35" fillId="0" borderId="17" xfId="1" applyFont="1" applyFill="1" applyBorder="1" applyAlignment="1">
      <alignment horizontal="left"/>
    </xf>
    <xf numFmtId="0" fontId="33" fillId="0" borderId="17" xfId="1" applyFont="1" applyFill="1" applyBorder="1" applyAlignment="1">
      <alignment horizontal="left"/>
    </xf>
    <xf numFmtId="0" fontId="48" fillId="0" borderId="17" xfId="1" applyFont="1" applyFill="1" applyBorder="1" applyAlignment="1">
      <alignment horizontal="left"/>
    </xf>
    <xf numFmtId="0" fontId="39" fillId="20" borderId="17" xfId="0" applyFont="1" applyFill="1" applyBorder="1" applyAlignment="1">
      <alignment horizontal="center" vertical="center" wrapText="1"/>
    </xf>
    <xf numFmtId="0" fontId="29" fillId="0" borderId="17" xfId="0" applyFont="1" applyBorder="1"/>
    <xf numFmtId="3" fontId="30" fillId="0" borderId="17" xfId="0" applyNumberFormat="1" applyFont="1" applyBorder="1"/>
    <xf numFmtId="3" fontId="37" fillId="0" borderId="0" xfId="0" applyNumberFormat="1" applyFont="1" applyFill="1" applyBorder="1" applyAlignment="1">
      <alignment horizontal="right" vertical="top"/>
    </xf>
    <xf numFmtId="3" fontId="37" fillId="0" borderId="0" xfId="0" applyNumberFormat="1" applyFont="1" applyBorder="1"/>
    <xf numFmtId="0" fontId="48" fillId="0" borderId="0" xfId="0" applyFont="1" applyBorder="1"/>
    <xf numFmtId="0" fontId="48" fillId="0" borderId="0" xfId="0" applyFont="1" applyAlignment="1">
      <alignment vertical="center"/>
    </xf>
    <xf numFmtId="3" fontId="27" fillId="0" borderId="0" xfId="0" applyNumberFormat="1" applyFont="1" applyBorder="1" applyAlignment="1">
      <alignment horizontal="right"/>
    </xf>
    <xf numFmtId="166" fontId="29" fillId="17" borderId="0" xfId="0" applyNumberFormat="1" applyFont="1" applyFill="1" applyBorder="1"/>
    <xf numFmtId="3" fontId="29" fillId="18" borderId="0" xfId="0" applyNumberFormat="1" applyFont="1" applyFill="1" applyBorder="1"/>
    <xf numFmtId="168" fontId="29" fillId="18" borderId="0" xfId="0" applyNumberFormat="1" applyFont="1" applyFill="1" applyBorder="1"/>
    <xf numFmtId="168" fontId="29" fillId="0" borderId="0" xfId="0" applyNumberFormat="1" applyFont="1" applyBorder="1"/>
    <xf numFmtId="3" fontId="27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0" fontId="27" fillId="0" borderId="0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166" fontId="27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27" fillId="0" borderId="20" xfId="0" applyFont="1" applyBorder="1"/>
    <xf numFmtId="166" fontId="27" fillId="0" borderId="20" xfId="0" applyNumberFormat="1" applyFont="1" applyFill="1" applyBorder="1"/>
    <xf numFmtId="166" fontId="27" fillId="17" borderId="20" xfId="0" applyNumberFormat="1" applyFont="1" applyFill="1" applyBorder="1"/>
    <xf numFmtId="166" fontId="27" fillId="0" borderId="20" xfId="0" applyNumberFormat="1" applyFont="1" applyBorder="1"/>
    <xf numFmtId="3" fontId="27" fillId="18" borderId="20" xfId="0" applyNumberFormat="1" applyFont="1" applyFill="1" applyBorder="1"/>
    <xf numFmtId="168" fontId="27" fillId="18" borderId="20" xfId="0" applyNumberFormat="1" applyFont="1" applyFill="1" applyBorder="1"/>
    <xf numFmtId="0" fontId="10" fillId="0" borderId="20" xfId="0" applyFont="1" applyBorder="1"/>
    <xf numFmtId="168" fontId="27" fillId="0" borderId="20" xfId="0" applyNumberFormat="1" applyFont="1" applyBorder="1"/>
    <xf numFmtId="0" fontId="27" fillId="0" borderId="21" xfId="0" applyFont="1" applyBorder="1"/>
    <xf numFmtId="3" fontId="27" fillId="0" borderId="20" xfId="0" applyNumberFormat="1" applyFont="1" applyBorder="1"/>
    <xf numFmtId="0" fontId="34" fillId="0" borderId="0" xfId="0" applyFont="1"/>
    <xf numFmtId="10" fontId="51" fillId="0" borderId="0" xfId="0" applyNumberFormat="1" applyFont="1" applyFill="1" applyBorder="1" applyAlignment="1">
      <alignment horizontal="center" vertical="center"/>
    </xf>
    <xf numFmtId="3" fontId="52" fillId="0" borderId="0" xfId="0" applyNumberFormat="1" applyFont="1" applyAlignment="1">
      <alignment horizontal="right"/>
    </xf>
    <xf numFmtId="166" fontId="53" fillId="0" borderId="0" xfId="0" applyNumberFormat="1" applyFont="1"/>
    <xf numFmtId="166" fontId="53" fillId="0" borderId="0" xfId="0" applyNumberFormat="1" applyFont="1" applyFill="1"/>
    <xf numFmtId="0" fontId="54" fillId="0" borderId="0" xfId="0" applyFont="1" applyBorder="1" applyAlignment="1">
      <alignment horizontal="center"/>
    </xf>
    <xf numFmtId="0" fontId="55" fillId="0" borderId="0" xfId="0" applyFont="1"/>
    <xf numFmtId="0" fontId="55" fillId="0" borderId="0" xfId="0" applyFont="1" applyFill="1"/>
    <xf numFmtId="0" fontId="52" fillId="0" borderId="0" xfId="0" applyFont="1"/>
    <xf numFmtId="0" fontId="34" fillId="0" borderId="0" xfId="0" applyFont="1" applyBorder="1"/>
    <xf numFmtId="0" fontId="34" fillId="0" borderId="0" xfId="1" applyFont="1" applyFill="1" applyBorder="1" applyAlignment="1">
      <alignment horizontal="left"/>
    </xf>
    <xf numFmtId="0" fontId="56" fillId="0" borderId="0" xfId="0" applyFont="1" applyBorder="1"/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0" fontId="34" fillId="0" borderId="0" xfId="0" applyFont="1" applyFill="1"/>
    <xf numFmtId="0" fontId="57" fillId="0" borderId="0" xfId="35" applyFont="1" applyFill="1"/>
    <xf numFmtId="0" fontId="57" fillId="0" borderId="0" xfId="35" applyFont="1" applyBorder="1"/>
    <xf numFmtId="0" fontId="34" fillId="0" borderId="0" xfId="0" applyFont="1" applyFill="1" applyBorder="1"/>
    <xf numFmtId="166" fontId="34" fillId="0" borderId="0" xfId="0" applyNumberFormat="1" applyFont="1"/>
    <xf numFmtId="3" fontId="38" fillId="0" borderId="0" xfId="0" applyNumberFormat="1" applyFont="1" applyBorder="1"/>
    <xf numFmtId="166" fontId="58" fillId="0" borderId="0" xfId="0" applyNumberFormat="1" applyFont="1" applyBorder="1"/>
    <xf numFmtId="1" fontId="29" fillId="0" borderId="0" xfId="0" applyNumberFormat="1" applyFont="1"/>
    <xf numFmtId="3" fontId="27" fillId="24" borderId="20" xfId="0" applyNumberFormat="1" applyFont="1" applyFill="1" applyBorder="1"/>
    <xf numFmtId="3" fontId="0" fillId="0" borderId="0" xfId="0" applyNumberFormat="1"/>
    <xf numFmtId="3" fontId="7" fillId="0" borderId="0" xfId="0" applyNumberFormat="1" applyFont="1" applyBorder="1"/>
    <xf numFmtId="3" fontId="10" fillId="0" borderId="20" xfId="0" applyNumberFormat="1" applyFont="1" applyBorder="1"/>
    <xf numFmtId="3" fontId="10" fillId="0" borderId="0" xfId="0" applyNumberFormat="1" applyFont="1" applyBorder="1"/>
    <xf numFmtId="3" fontId="29" fillId="0" borderId="22" xfId="0" applyNumberFormat="1" applyFont="1" applyBorder="1" applyAlignment="1">
      <alignment horizontal="right"/>
    </xf>
    <xf numFmtId="3" fontId="27" fillId="14" borderId="0" xfId="0" applyNumberFormat="1" applyFont="1" applyFill="1" applyBorder="1" applyAlignment="1">
      <alignment horizontal="right"/>
    </xf>
    <xf numFmtId="0" fontId="28" fillId="22" borderId="0" xfId="0" applyFont="1" applyFill="1" applyBorder="1" applyAlignment="1">
      <alignment horizontal="center" vertical="center" wrapText="1"/>
    </xf>
    <xf numFmtId="3" fontId="28" fillId="22" borderId="0" xfId="0" applyNumberFormat="1" applyFont="1" applyFill="1" applyBorder="1" applyAlignment="1">
      <alignment horizontal="center" vertical="center" wrapText="1"/>
    </xf>
    <xf numFmtId="3" fontId="43" fillId="23" borderId="0" xfId="0" applyNumberFormat="1" applyFont="1" applyFill="1" applyBorder="1" applyAlignment="1">
      <alignment horizontal="center" vertical="center" wrapText="1"/>
    </xf>
    <xf numFmtId="0" fontId="43" fillId="23" borderId="0" xfId="0" applyFont="1" applyFill="1" applyBorder="1" applyAlignment="1">
      <alignment horizontal="center" vertical="center" wrapText="1"/>
    </xf>
    <xf numFmtId="166" fontId="27" fillId="0" borderId="0" xfId="0" applyNumberFormat="1" applyFont="1" applyBorder="1" applyAlignment="1"/>
    <xf numFmtId="166" fontId="27" fillId="14" borderId="0" xfId="0" applyNumberFormat="1" applyFont="1" applyFill="1" applyBorder="1" applyAlignment="1"/>
    <xf numFmtId="166" fontId="27" fillId="0" borderId="20" xfId="0" applyNumberFormat="1" applyFont="1" applyBorder="1" applyAlignment="1"/>
    <xf numFmtId="168" fontId="27" fillId="0" borderId="0" xfId="0" applyNumberFormat="1" applyFont="1" applyBorder="1"/>
    <xf numFmtId="0" fontId="25" fillId="0" borderId="24" xfId="0" applyFont="1" applyBorder="1"/>
    <xf numFmtId="3" fontId="29" fillId="25" borderId="23" xfId="0" applyNumberFormat="1" applyFont="1" applyFill="1" applyBorder="1" applyAlignment="1">
      <alignment horizontal="right"/>
    </xf>
    <xf numFmtId="3" fontId="29" fillId="24" borderId="23" xfId="0" applyNumberFormat="1" applyFont="1" applyFill="1" applyBorder="1" applyAlignment="1">
      <alignment horizontal="right"/>
    </xf>
  </cellXfs>
  <cellStyles count="36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11"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  <tableStyleElement type="firstColumnStripe" dxfId="3"/>
      <tableStyleElement type="secondColumnStripe" dxfId="2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337500</xdr:colOff>
      <xdr:row>14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os.oph.fi/rap/vos/v22/vop6os22.html" TargetMode="External"/><Relationship Id="rId1" Type="http://schemas.openxmlformats.org/officeDocument/2006/relationships/hyperlink" Target="https://vm.fi/valtionosuuspaatoksia-ja-laskentatietoja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os.oph.fi/rap/vos/v22/vop6os22.html" TargetMode="External"/><Relationship Id="rId2" Type="http://schemas.openxmlformats.org/officeDocument/2006/relationships/hyperlink" Target="https://vos.oph.fi/rap/vos/v21/vop6os21.html" TargetMode="External"/><Relationship Id="rId1" Type="http://schemas.openxmlformats.org/officeDocument/2006/relationships/hyperlink" Target="https://vm.fi/valtionosuuspaatoksia-ja-laskentatietoja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m.fi/documents/10623/104604983/Kunnan+peruspalvelujen+valtionosuus+2022_LOPULLINEN.xlsx/1e4e97aa-e8eb-db04-06cc-899d8ba3400a?t=164121893657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5"/>
  <sheetViews>
    <sheetView workbookViewId="0">
      <selection activeCell="B10" sqref="B10"/>
    </sheetView>
  </sheetViews>
  <sheetFormatPr defaultColWidth="9.109375" defaultRowHeight="12" x14ac:dyDescent="0.25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 x14ac:dyDescent="0.25">
      <c r="B4" s="4" t="s">
        <v>339</v>
      </c>
      <c r="D4"/>
    </row>
    <row r="5" spans="2:10" ht="13.8" x14ac:dyDescent="0.25">
      <c r="B5" s="4" t="s">
        <v>345</v>
      </c>
      <c r="D5"/>
    </row>
    <row r="6" spans="2:10" ht="13.8" x14ac:dyDescent="0.25">
      <c r="B6" s="4"/>
      <c r="C6" s="24" t="s">
        <v>308</v>
      </c>
      <c r="D6"/>
    </row>
    <row r="7" spans="2:10" ht="13.8" x14ac:dyDescent="0.25">
      <c r="B7" s="4"/>
      <c r="C7" s="24" t="s">
        <v>338</v>
      </c>
      <c r="D7"/>
      <c r="F7" s="24"/>
    </row>
    <row r="8" spans="2:10" ht="13.8" x14ac:dyDescent="0.25">
      <c r="B8" s="4" t="s">
        <v>320</v>
      </c>
      <c r="D8"/>
      <c r="E8" s="25"/>
    </row>
    <row r="9" spans="2:10" ht="13.8" x14ac:dyDescent="0.25">
      <c r="B9" s="4" t="s">
        <v>346</v>
      </c>
      <c r="D9"/>
    </row>
    <row r="10" spans="2:10" ht="13.8" x14ac:dyDescent="0.25">
      <c r="B10" s="4" t="s">
        <v>6</v>
      </c>
    </row>
    <row r="11" spans="2:10" ht="21.6" thickBot="1" x14ac:dyDescent="0.45">
      <c r="B11" s="6" t="s">
        <v>5</v>
      </c>
      <c r="C11" s="2"/>
      <c r="D11" s="2"/>
      <c r="E11" s="2"/>
      <c r="F11" s="2"/>
      <c r="G11" s="2"/>
      <c r="H11" s="2"/>
      <c r="I11" s="2"/>
      <c r="J11" s="2"/>
    </row>
    <row r="13" spans="2:10" ht="13.8" x14ac:dyDescent="0.25">
      <c r="D13" s="5" t="s">
        <v>1</v>
      </c>
    </row>
    <row r="14" spans="2:10" x14ac:dyDescent="0.25">
      <c r="D14" s="3" t="s">
        <v>2</v>
      </c>
    </row>
    <row r="16" spans="2:10" ht="13.8" x14ac:dyDescent="0.25">
      <c r="D16" s="5" t="s">
        <v>3</v>
      </c>
    </row>
    <row r="17" spans="4:4" x14ac:dyDescent="0.25">
      <c r="D17" t="s">
        <v>4</v>
      </c>
    </row>
    <row r="18" spans="4:4" x14ac:dyDescent="0.25">
      <c r="D18" t="s">
        <v>0</v>
      </c>
    </row>
    <row r="24" spans="4:4" ht="13.8" x14ac:dyDescent="0.25">
      <c r="D24" s="5"/>
    </row>
    <row r="25" spans="4:4" x14ac:dyDescent="0.25">
      <c r="D25"/>
    </row>
  </sheetData>
  <hyperlinks>
    <hyperlink ref="C6" r:id="rId1" xr:uid="{40AC7D10-C702-4E7D-A3BD-C251B23BBE52}"/>
    <hyperlink ref="C7" r:id="rId2" display="https://vos.oph.fi/rap/vos/v22/vop6os22.html" xr:uid="{484B6D78-BBFD-4004-9FB8-E7C4236FC030}"/>
  </hyperlinks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3"/>
  <headerFooter scaleWithDoc="0">
    <oddHeader>&amp;L&amp;G</oddHeader>
    <oddFooter>&amp;L&amp;8&amp;K06+000&amp;P/&amp;N | &amp;D &amp;T | &amp;Z&amp;F&amp;R&amp;8&amp;K06+000&amp;G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AB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09375" defaultRowHeight="13.8" x14ac:dyDescent="0.25"/>
  <cols>
    <col min="1" max="1" width="8.33203125" style="13" customWidth="1"/>
    <col min="2" max="2" width="15.5546875" style="9" bestFit="1" customWidth="1"/>
    <col min="3" max="3" width="9.88671875" style="8" bestFit="1" customWidth="1"/>
    <col min="4" max="4" width="13.44140625" style="41" customWidth="1"/>
    <col min="5" max="5" width="14" style="8" bestFit="1" customWidth="1"/>
    <col min="6" max="6" width="13.109375" style="19" bestFit="1" customWidth="1"/>
    <col min="7" max="7" width="12.88671875" style="22" customWidth="1"/>
    <col min="8" max="8" width="15.33203125" style="10" customWidth="1"/>
    <col min="9" max="9" width="12.33203125" style="139" bestFit="1" customWidth="1"/>
    <col min="10" max="10" width="12.5546875" style="103" customWidth="1"/>
    <col min="11" max="11" width="5.33203125" customWidth="1"/>
    <col min="12" max="12" width="14.6640625" customWidth="1"/>
    <col min="13" max="13" width="9.6640625" bestFit="1" customWidth="1"/>
    <col min="14" max="14" width="7.77734375" bestFit="1" customWidth="1"/>
    <col min="15" max="15" width="5.5546875" customWidth="1"/>
    <col min="16" max="16" width="11.21875" customWidth="1"/>
    <col min="17" max="17" width="14.77734375" customWidth="1"/>
    <col min="18" max="18" width="16" bestFit="1" customWidth="1"/>
    <col min="19" max="19" width="8.44140625" style="13" customWidth="1"/>
    <col min="20" max="20" width="13.6640625" style="9" bestFit="1" customWidth="1"/>
    <col min="21" max="21" width="9.88671875" style="1" bestFit="1" customWidth="1"/>
    <col min="22" max="22" width="13.21875" style="1" bestFit="1" customWidth="1"/>
    <col min="23" max="23" width="14" style="1" customWidth="1"/>
    <col min="24" max="24" width="13.109375" style="1" customWidth="1"/>
    <col min="25" max="25" width="12.5546875" style="1" bestFit="1" customWidth="1"/>
    <col min="26" max="26" width="16" style="1" customWidth="1"/>
    <col min="27" max="28" width="12.5546875" style="1" bestFit="1" customWidth="1"/>
    <col min="29" max="16384" width="9.109375" style="1"/>
  </cols>
  <sheetData>
    <row r="1" spans="1:28" ht="22.8" x14ac:dyDescent="0.4">
      <c r="A1" s="61" t="s">
        <v>335</v>
      </c>
      <c r="B1" s="7"/>
      <c r="D1" s="23"/>
      <c r="F1" s="13"/>
      <c r="G1" s="21"/>
      <c r="J1" s="100"/>
      <c r="S1" s="63" t="s">
        <v>310</v>
      </c>
      <c r="T1" s="7"/>
    </row>
    <row r="2" spans="1:28" x14ac:dyDescent="0.25">
      <c r="A2" s="126" t="s">
        <v>313</v>
      </c>
      <c r="B2" s="127"/>
      <c r="C2" s="128"/>
      <c r="D2" s="23"/>
      <c r="E2" s="129"/>
      <c r="F2" s="116"/>
      <c r="G2" s="130"/>
      <c r="H2" s="116"/>
      <c r="J2" s="100"/>
      <c r="S2" s="64" t="s">
        <v>312</v>
      </c>
      <c r="T2" s="44"/>
    </row>
    <row r="3" spans="1:28" x14ac:dyDescent="0.25">
      <c r="A3" s="131" t="s">
        <v>343</v>
      </c>
      <c r="B3" s="127"/>
      <c r="C3" s="117"/>
      <c r="D3" s="17"/>
      <c r="E3" s="118"/>
      <c r="F3" s="119"/>
      <c r="G3" s="120"/>
      <c r="H3" s="134" t="s">
        <v>344</v>
      </c>
      <c r="J3" s="101"/>
      <c r="S3" s="64" t="s">
        <v>309</v>
      </c>
      <c r="T3" s="44"/>
    </row>
    <row r="4" spans="1:28" x14ac:dyDescent="0.25">
      <c r="A4" s="131" t="s">
        <v>347</v>
      </c>
      <c r="B4" s="127"/>
      <c r="C4" s="121"/>
      <c r="E4" s="122"/>
      <c r="F4" s="153"/>
      <c r="G4" s="39"/>
      <c r="H4" s="116" t="s">
        <v>342</v>
      </c>
      <c r="J4" s="102"/>
      <c r="S4" s="65"/>
      <c r="T4" s="48"/>
    </row>
    <row r="5" spans="1:28" s="62" customFormat="1" x14ac:dyDescent="0.25">
      <c r="A5" s="132"/>
      <c r="B5" s="127"/>
      <c r="C5" s="128"/>
      <c r="D5" s="41"/>
      <c r="E5" s="128"/>
      <c r="F5" s="125"/>
      <c r="G5" s="133"/>
      <c r="H5" s="125"/>
      <c r="I5" s="140"/>
      <c r="J5" s="102"/>
      <c r="M5" s="53"/>
      <c r="N5" s="53"/>
      <c r="O5" s="53"/>
      <c r="P5" s="53"/>
      <c r="Q5" s="53"/>
      <c r="R5" s="53"/>
      <c r="S5" s="65"/>
      <c r="T5" s="44"/>
    </row>
    <row r="6" spans="1:28" x14ac:dyDescent="0.25">
      <c r="A6" s="125" t="s">
        <v>321</v>
      </c>
      <c r="B6" s="127"/>
      <c r="C6" s="121"/>
      <c r="D6" s="16"/>
      <c r="E6" s="122"/>
      <c r="F6" s="122"/>
      <c r="G6" s="123"/>
      <c r="H6" s="124"/>
      <c r="J6" s="18"/>
      <c r="S6" s="66"/>
      <c r="T6" s="44"/>
    </row>
    <row r="7" spans="1:28" x14ac:dyDescent="0.25">
      <c r="A7" s="127" t="s">
        <v>322</v>
      </c>
      <c r="B7" s="127"/>
      <c r="C7" s="121"/>
      <c r="D7" s="16"/>
      <c r="E7" s="122"/>
      <c r="F7" s="122"/>
      <c r="G7" s="123"/>
      <c r="H7" s="124"/>
      <c r="J7" s="18"/>
      <c r="S7" s="65"/>
      <c r="T7" s="44"/>
    </row>
    <row r="8" spans="1:28" x14ac:dyDescent="0.25">
      <c r="A8" s="125" t="s">
        <v>328</v>
      </c>
      <c r="B8" s="127"/>
      <c r="C8" s="121"/>
      <c r="D8" s="16"/>
      <c r="E8" s="122"/>
      <c r="F8" s="122"/>
      <c r="G8" s="123"/>
      <c r="H8" s="124"/>
      <c r="J8" s="18"/>
      <c r="S8" s="65"/>
      <c r="T8" s="44"/>
    </row>
    <row r="9" spans="1:28" s="84" customFormat="1" ht="90.6" customHeight="1" x14ac:dyDescent="0.25">
      <c r="A9" s="145" t="s">
        <v>302</v>
      </c>
      <c r="B9" s="145" t="s">
        <v>7</v>
      </c>
      <c r="C9" s="146" t="s">
        <v>303</v>
      </c>
      <c r="D9" s="146" t="s">
        <v>337</v>
      </c>
      <c r="E9" s="146" t="s">
        <v>327</v>
      </c>
      <c r="F9" s="146" t="s">
        <v>304</v>
      </c>
      <c r="G9" s="147" t="s">
        <v>336</v>
      </c>
      <c r="H9" s="147" t="s">
        <v>329</v>
      </c>
      <c r="I9" s="148" t="s">
        <v>305</v>
      </c>
      <c r="J9" s="148" t="s">
        <v>307</v>
      </c>
      <c r="L9" s="76" t="s">
        <v>340</v>
      </c>
      <c r="M9" s="76" t="s">
        <v>325</v>
      </c>
      <c r="N9" s="76" t="s">
        <v>324</v>
      </c>
      <c r="O9" s="77"/>
      <c r="P9" s="78" t="s">
        <v>323</v>
      </c>
      <c r="Q9" s="78" t="s">
        <v>334</v>
      </c>
      <c r="R9" s="78"/>
      <c r="S9" s="79" t="s">
        <v>302</v>
      </c>
      <c r="T9" s="80" t="s">
        <v>7</v>
      </c>
      <c r="U9" s="81" t="s">
        <v>311</v>
      </c>
      <c r="V9" s="81" t="s">
        <v>326</v>
      </c>
      <c r="W9" s="81" t="s">
        <v>327</v>
      </c>
      <c r="X9" s="81" t="s">
        <v>330</v>
      </c>
      <c r="Y9" s="82" t="s">
        <v>341</v>
      </c>
      <c r="Z9" s="82" t="s">
        <v>329</v>
      </c>
      <c r="AA9" s="83" t="s">
        <v>305</v>
      </c>
      <c r="AB9" s="83" t="s">
        <v>307</v>
      </c>
    </row>
    <row r="10" spans="1:28" s="112" customFormat="1" x14ac:dyDescent="0.25">
      <c r="A10" s="106"/>
      <c r="B10" s="106" t="s">
        <v>8</v>
      </c>
      <c r="C10" s="107">
        <f t="shared" ref="C10:I10" si="0">SUM(C11:C303)</f>
        <v>5503664</v>
      </c>
      <c r="D10" s="107">
        <f t="shared" si="0"/>
        <v>7166187560.7008839</v>
      </c>
      <c r="E10" s="107">
        <f t="shared" si="0"/>
        <v>789687442.38652444</v>
      </c>
      <c r="F10" s="108">
        <f t="shared" si="0"/>
        <v>7955875003.0874109</v>
      </c>
      <c r="G10" s="138">
        <f>SUM(G11:G303)</f>
        <v>22404685</v>
      </c>
      <c r="H10" s="149">
        <f t="shared" si="0"/>
        <v>2749400000.0036144</v>
      </c>
      <c r="I10" s="150">
        <f t="shared" si="0"/>
        <v>10727679688.091026</v>
      </c>
      <c r="J10" s="151">
        <f t="shared" ref="J10:J73" si="1">I10/C10</f>
        <v>1949.1887019431103</v>
      </c>
      <c r="K10" s="141"/>
      <c r="L10" s="110">
        <f t="shared" ref="L10:L73" si="2">I10-AA10</f>
        <v>706351195.75492096</v>
      </c>
      <c r="M10" s="111">
        <f t="shared" ref="M10:M73" si="3">L10/AA10</f>
        <v>7.048478615336369E-2</v>
      </c>
      <c r="N10" s="110">
        <f t="shared" ref="N10:N73" si="4">J10-AB10</f>
        <v>125.60645066420534</v>
      </c>
      <c r="P10" s="113">
        <f t="shared" ref="P10:P73" si="5">F10/X10-1</f>
        <v>3.9511140442086035E-2</v>
      </c>
      <c r="Q10" s="152">
        <f t="shared" ref="Q10:Q73" si="6">H10/Z10-1</f>
        <v>0.16406282337491573</v>
      </c>
      <c r="R10" s="113"/>
      <c r="S10" s="114"/>
      <c r="T10" s="106" t="s">
        <v>8</v>
      </c>
      <c r="U10" s="109">
        <f>SUM(U11:U303)</f>
        <v>5495408</v>
      </c>
      <c r="V10" s="109">
        <f>SUM(V11:V303)</f>
        <v>6861253977.0078707</v>
      </c>
      <c r="W10" s="109">
        <f>SUM(W11:W303)</f>
        <v>792223406.31667566</v>
      </c>
      <c r="X10" s="107">
        <f>SUM(X11:X303)</f>
        <v>7653477383.3245449</v>
      </c>
      <c r="Y10" s="107">
        <f>SUM(Y11:Y303)</f>
        <v>5951094</v>
      </c>
      <c r="Z10" s="107">
        <v>2361900015.0115619</v>
      </c>
      <c r="AA10" s="109">
        <f>SUM(AA11:AA385)</f>
        <v>10021328492.336105</v>
      </c>
      <c r="AB10" s="115">
        <f t="shared" ref="AB10" si="7">AA10/U10</f>
        <v>1823.582251278905</v>
      </c>
    </row>
    <row r="11" spans="1:28" ht="14.4" x14ac:dyDescent="0.3">
      <c r="A11" s="29">
        <v>5</v>
      </c>
      <c r="B11" s="26" t="s">
        <v>9</v>
      </c>
      <c r="C11" s="105">
        <v>9419</v>
      </c>
      <c r="D11" s="143">
        <v>21003090.634986468</v>
      </c>
      <c r="E11" s="73">
        <v>10154598.437353287</v>
      </c>
      <c r="F11" s="96">
        <f t="shared" ref="F11:F74" si="8">D11+E11</f>
        <v>31157689.072339755</v>
      </c>
      <c r="G11" s="154">
        <v>1402244</v>
      </c>
      <c r="H11" s="47">
        <v>6543050.7289662547</v>
      </c>
      <c r="I11" s="144">
        <f t="shared" ref="I11:I74" si="9">SUM(F11+G11+H11)</f>
        <v>39102983.801306009</v>
      </c>
      <c r="J11" s="28">
        <f t="shared" si="1"/>
        <v>4151.5005628310873</v>
      </c>
      <c r="K11" s="142"/>
      <c r="L11" s="97">
        <f t="shared" si="2"/>
        <v>1553812.6979549602</v>
      </c>
      <c r="M11" s="98">
        <f t="shared" si="3"/>
        <v>4.138074562759899E-2</v>
      </c>
      <c r="N11" s="97">
        <f t="shared" si="4"/>
        <v>224.58453026979805</v>
      </c>
      <c r="O11" s="45"/>
      <c r="P11" s="99">
        <f t="shared" si="5"/>
        <v>2.5896365199417293E-2</v>
      </c>
      <c r="Q11" s="99">
        <f t="shared" si="6"/>
        <v>0.12377262095646513</v>
      </c>
      <c r="R11" s="137"/>
      <c r="S11" s="67">
        <v>5</v>
      </c>
      <c r="T11" s="38" t="s">
        <v>9</v>
      </c>
      <c r="U11" s="30">
        <v>9562</v>
      </c>
      <c r="V11" s="30">
        <v>20301615.071644701</v>
      </c>
      <c r="W11" s="28">
        <v>10069570.682857137</v>
      </c>
      <c r="X11" s="46">
        <v>30371185.754501838</v>
      </c>
      <c r="Y11" s="49">
        <v>1355588</v>
      </c>
      <c r="Z11" s="46">
        <v>5822397.3488492137</v>
      </c>
      <c r="AA11" s="31">
        <f t="shared" ref="AA11:AA74" si="10">SUM(X11:Z11)</f>
        <v>37549171.103351049</v>
      </c>
      <c r="AB11" s="47">
        <f t="shared" ref="AB11:AB74" si="11">AA11/U11</f>
        <v>3926.9160325612893</v>
      </c>
    </row>
    <row r="12" spans="1:28" ht="14.4" x14ac:dyDescent="0.3">
      <c r="A12" s="29">
        <v>9</v>
      </c>
      <c r="B12" s="26" t="s">
        <v>10</v>
      </c>
      <c r="C12" s="105">
        <v>2517</v>
      </c>
      <c r="D12" s="143">
        <v>6542865.7642790833</v>
      </c>
      <c r="E12" s="73">
        <v>2892791.6359827667</v>
      </c>
      <c r="F12" s="96">
        <f t="shared" si="8"/>
        <v>9435657.4002618492</v>
      </c>
      <c r="G12" s="155">
        <v>-539099</v>
      </c>
      <c r="H12" s="47">
        <v>1742208.6523376517</v>
      </c>
      <c r="I12" s="144">
        <f t="shared" si="9"/>
        <v>10638767.052599501</v>
      </c>
      <c r="J12" s="28">
        <f t="shared" si="1"/>
        <v>4226.7648202620185</v>
      </c>
      <c r="K12" s="142"/>
      <c r="L12" s="97">
        <f t="shared" si="2"/>
        <v>1066485.181171488</v>
      </c>
      <c r="M12" s="98">
        <f t="shared" si="3"/>
        <v>0.11141389226687989</v>
      </c>
      <c r="N12" s="97">
        <f t="shared" si="4"/>
        <v>426.73231870266454</v>
      </c>
      <c r="O12" s="45"/>
      <c r="P12" s="99">
        <f t="shared" si="5"/>
        <v>9.8337443228251775E-2</v>
      </c>
      <c r="Q12" s="99">
        <f t="shared" si="6"/>
        <v>0.14170034744047633</v>
      </c>
      <c r="R12" s="137"/>
      <c r="S12" s="67">
        <v>9</v>
      </c>
      <c r="T12" s="38" t="s">
        <v>10</v>
      </c>
      <c r="U12" s="30">
        <v>2519</v>
      </c>
      <c r="V12" s="30">
        <v>5718152.1623403244</v>
      </c>
      <c r="W12" s="28">
        <v>2872702.5503319562</v>
      </c>
      <c r="X12" s="46">
        <v>8590854.7126722801</v>
      </c>
      <c r="Y12" s="91">
        <v>-544550</v>
      </c>
      <c r="Z12" s="46">
        <v>1525977.1587557334</v>
      </c>
      <c r="AA12" s="31">
        <f t="shared" si="10"/>
        <v>9572281.8714280128</v>
      </c>
      <c r="AB12" s="47">
        <f t="shared" si="11"/>
        <v>3800.0325015593539</v>
      </c>
    </row>
    <row r="13" spans="1:28" ht="14.4" x14ac:dyDescent="0.3">
      <c r="A13" s="29">
        <v>10</v>
      </c>
      <c r="B13" s="26" t="s">
        <v>11</v>
      </c>
      <c r="C13" s="105">
        <v>11332</v>
      </c>
      <c r="D13" s="143">
        <v>25482311.469852973</v>
      </c>
      <c r="E13" s="73">
        <v>12205934.163942546</v>
      </c>
      <c r="F13" s="96">
        <f t="shared" si="8"/>
        <v>37688245.633795515</v>
      </c>
      <c r="G13" s="154">
        <v>-549308</v>
      </c>
      <c r="H13" s="47">
        <v>7999831.8558425661</v>
      </c>
      <c r="I13" s="144">
        <f t="shared" si="9"/>
        <v>45138769.489638083</v>
      </c>
      <c r="J13" s="28">
        <f t="shared" si="1"/>
        <v>3983.3012257005016</v>
      </c>
      <c r="K13" s="142"/>
      <c r="L13" s="97">
        <f t="shared" si="2"/>
        <v>2948010.9990197346</v>
      </c>
      <c r="M13" s="98">
        <f t="shared" si="3"/>
        <v>6.9873382335026338E-2</v>
      </c>
      <c r="N13" s="97">
        <f t="shared" si="4"/>
        <v>304.30240370727279</v>
      </c>
      <c r="O13" s="45"/>
      <c r="P13" s="99">
        <f t="shared" si="5"/>
        <v>5.3852986336264674E-2</v>
      </c>
      <c r="Q13" s="99">
        <f t="shared" si="6"/>
        <v>0.1336228412160958</v>
      </c>
      <c r="R13" s="137"/>
      <c r="S13" s="67">
        <v>10</v>
      </c>
      <c r="T13" s="38" t="s">
        <v>11</v>
      </c>
      <c r="U13" s="30">
        <v>11468</v>
      </c>
      <c r="V13" s="30">
        <v>23873564.370870143</v>
      </c>
      <c r="W13" s="28">
        <v>11888772.617725631</v>
      </c>
      <c r="X13" s="46">
        <v>35762336.988595776</v>
      </c>
      <c r="Y13" s="91">
        <v>-628451</v>
      </c>
      <c r="Z13" s="46">
        <v>7056872.5020225709</v>
      </c>
      <c r="AA13" s="31">
        <f t="shared" si="10"/>
        <v>42190758.490618348</v>
      </c>
      <c r="AB13" s="47">
        <f t="shared" si="11"/>
        <v>3678.9988219932288</v>
      </c>
    </row>
    <row r="14" spans="1:28" ht="14.4" x14ac:dyDescent="0.3">
      <c r="A14" s="29">
        <v>16</v>
      </c>
      <c r="B14" s="26" t="s">
        <v>12</v>
      </c>
      <c r="C14" s="105">
        <v>8059</v>
      </c>
      <c r="D14" s="143">
        <v>14784357.103456717</v>
      </c>
      <c r="E14" s="73">
        <v>4141700.8018253017</v>
      </c>
      <c r="F14" s="96">
        <f t="shared" si="8"/>
        <v>18926057.905282021</v>
      </c>
      <c r="G14" s="155">
        <v>-500661</v>
      </c>
      <c r="H14" s="47">
        <v>4708921.3718813369</v>
      </c>
      <c r="I14" s="144">
        <f t="shared" si="9"/>
        <v>23134318.277163357</v>
      </c>
      <c r="J14" s="28">
        <f t="shared" si="1"/>
        <v>2870.6189697435607</v>
      </c>
      <c r="K14" s="142"/>
      <c r="L14" s="97">
        <f t="shared" si="2"/>
        <v>2718940.3686863966</v>
      </c>
      <c r="M14" s="98">
        <f t="shared" si="3"/>
        <v>0.13318099625074423</v>
      </c>
      <c r="N14" s="97">
        <f t="shared" si="4"/>
        <v>344.90105455403227</v>
      </c>
      <c r="O14" s="45"/>
      <c r="P14" s="99">
        <f t="shared" si="5"/>
        <v>0.10458957370804667</v>
      </c>
      <c r="Q14" s="99">
        <f t="shared" si="6"/>
        <v>0.1643172879445618</v>
      </c>
      <c r="R14" s="137"/>
      <c r="S14" s="67">
        <v>16</v>
      </c>
      <c r="T14" s="38" t="s">
        <v>12</v>
      </c>
      <c r="U14" s="30">
        <v>8083</v>
      </c>
      <c r="V14" s="30">
        <v>13184311.487111276</v>
      </c>
      <c r="W14" s="28">
        <v>3949706.7543865871</v>
      </c>
      <c r="X14" s="46">
        <v>17134018.241497863</v>
      </c>
      <c r="Y14" s="91">
        <v>-763003</v>
      </c>
      <c r="Z14" s="46">
        <v>4044362.6669790968</v>
      </c>
      <c r="AA14" s="31">
        <f t="shared" si="10"/>
        <v>20415377.90847696</v>
      </c>
      <c r="AB14" s="47">
        <f t="shared" si="11"/>
        <v>2525.7179151895284</v>
      </c>
    </row>
    <row r="15" spans="1:28" ht="14.4" x14ac:dyDescent="0.3">
      <c r="A15" s="29">
        <v>18</v>
      </c>
      <c r="B15" s="26" t="s">
        <v>13</v>
      </c>
      <c r="C15" s="105">
        <v>4878</v>
      </c>
      <c r="D15" s="143">
        <v>4641224.3705044333</v>
      </c>
      <c r="E15" s="73">
        <v>1494742.6245326537</v>
      </c>
      <c r="F15" s="96">
        <f t="shared" si="8"/>
        <v>6135966.9950370872</v>
      </c>
      <c r="G15" s="154">
        <v>-212406</v>
      </c>
      <c r="H15" s="47">
        <v>2755709.4816223411</v>
      </c>
      <c r="I15" s="144">
        <f t="shared" si="9"/>
        <v>8679270.4766594283</v>
      </c>
      <c r="J15" s="28">
        <f t="shared" si="1"/>
        <v>1779.2682403975869</v>
      </c>
      <c r="K15" s="142"/>
      <c r="L15" s="97">
        <f t="shared" si="2"/>
        <v>327205.07155961916</v>
      </c>
      <c r="M15" s="98">
        <f t="shared" si="3"/>
        <v>3.9176545643407709E-2</v>
      </c>
      <c r="N15" s="97">
        <f t="shared" si="4"/>
        <v>89.592860041566382</v>
      </c>
      <c r="O15" s="45"/>
      <c r="P15" s="99">
        <f t="shared" si="5"/>
        <v>-2.0652244027507538E-2</v>
      </c>
      <c r="Q15" s="99">
        <f t="shared" si="6"/>
        <v>0.24877473404672701</v>
      </c>
      <c r="R15" s="137"/>
      <c r="S15" s="67">
        <v>18</v>
      </c>
      <c r="T15" s="38" t="s">
        <v>13</v>
      </c>
      <c r="U15" s="30">
        <v>4943</v>
      </c>
      <c r="V15" s="30">
        <v>4845053.9885705821</v>
      </c>
      <c r="W15" s="28">
        <v>1420306.7656837339</v>
      </c>
      <c r="X15" s="46">
        <v>6265360.754254316</v>
      </c>
      <c r="Y15" s="91">
        <v>-120026</v>
      </c>
      <c r="Z15" s="46">
        <v>2206730.6508454927</v>
      </c>
      <c r="AA15" s="31">
        <f t="shared" si="10"/>
        <v>8352065.4050998092</v>
      </c>
      <c r="AB15" s="47">
        <f t="shared" si="11"/>
        <v>1689.6753803560205</v>
      </c>
    </row>
    <row r="16" spans="1:28" ht="14.4" x14ac:dyDescent="0.3">
      <c r="A16" s="29">
        <v>19</v>
      </c>
      <c r="B16" s="26" t="s">
        <v>14</v>
      </c>
      <c r="C16" s="105">
        <v>3959</v>
      </c>
      <c r="D16" s="143">
        <v>4080744.7840817384</v>
      </c>
      <c r="E16" s="73">
        <v>1910270.1376301055</v>
      </c>
      <c r="F16" s="96">
        <f t="shared" si="8"/>
        <v>5991014.9217118435</v>
      </c>
      <c r="G16" s="155">
        <v>-727591</v>
      </c>
      <c r="H16" s="47">
        <v>2229341.3963502333</v>
      </c>
      <c r="I16" s="144">
        <f t="shared" si="9"/>
        <v>7492765.3180620763</v>
      </c>
      <c r="J16" s="28">
        <f t="shared" si="1"/>
        <v>1892.5903809199485</v>
      </c>
      <c r="K16" s="142"/>
      <c r="L16" s="97">
        <f t="shared" si="2"/>
        <v>-16360.083227206953</v>
      </c>
      <c r="M16" s="98">
        <f t="shared" si="3"/>
        <v>-2.1786935698793895E-3</v>
      </c>
      <c r="N16" s="97">
        <f t="shared" si="4"/>
        <v>-12.79540981572336</v>
      </c>
      <c r="O16" s="45"/>
      <c r="P16" s="99">
        <f t="shared" si="5"/>
        <v>5.2298147802875006E-2</v>
      </c>
      <c r="Q16" s="99">
        <f t="shared" si="6"/>
        <v>0.21367910233267562</v>
      </c>
      <c r="R16" s="137"/>
      <c r="S16" s="67">
        <v>19</v>
      </c>
      <c r="T16" s="38" t="s">
        <v>14</v>
      </c>
      <c r="U16" s="30">
        <v>3941</v>
      </c>
      <c r="V16" s="30">
        <v>3971755.8257274581</v>
      </c>
      <c r="W16" s="28">
        <v>1721511.7469853356</v>
      </c>
      <c r="X16" s="46">
        <v>5693267.5727127939</v>
      </c>
      <c r="Y16" s="91">
        <v>-20988</v>
      </c>
      <c r="Z16" s="46">
        <v>1836845.8285764894</v>
      </c>
      <c r="AA16" s="31">
        <f t="shared" si="10"/>
        <v>7509125.4012892833</v>
      </c>
      <c r="AB16" s="47">
        <f t="shared" si="11"/>
        <v>1905.3857907356719</v>
      </c>
    </row>
    <row r="17" spans="1:28" ht="14.4" x14ac:dyDescent="0.3">
      <c r="A17" s="29">
        <v>20</v>
      </c>
      <c r="B17" s="26" t="s">
        <v>15</v>
      </c>
      <c r="C17" s="105">
        <v>16391</v>
      </c>
      <c r="D17" s="143">
        <v>20065742.288429942</v>
      </c>
      <c r="E17" s="73">
        <v>9364451.8033768572</v>
      </c>
      <c r="F17" s="96">
        <f t="shared" si="8"/>
        <v>29430194.091806799</v>
      </c>
      <c r="G17" s="154">
        <v>-2651158</v>
      </c>
      <c r="H17" s="47">
        <v>9154244.2412397657</v>
      </c>
      <c r="I17" s="144">
        <f t="shared" si="9"/>
        <v>35933280.333046563</v>
      </c>
      <c r="J17" s="28">
        <f t="shared" si="1"/>
        <v>2192.2567465710795</v>
      </c>
      <c r="K17" s="142"/>
      <c r="L17" s="97">
        <f t="shared" si="2"/>
        <v>2764268.6222381033</v>
      </c>
      <c r="M17" s="98">
        <f t="shared" si="3"/>
        <v>8.3338890116443784E-2</v>
      </c>
      <c r="N17" s="97">
        <f t="shared" si="4"/>
        <v>178.96316776631716</v>
      </c>
      <c r="O17" s="45"/>
      <c r="P17" s="99">
        <f t="shared" si="5"/>
        <v>3.9792470549879777E-2</v>
      </c>
      <c r="Q17" s="99">
        <f t="shared" si="6"/>
        <v>0.1990755575076828</v>
      </c>
      <c r="R17" s="137"/>
      <c r="S17" s="67">
        <v>20</v>
      </c>
      <c r="T17" s="38" t="s">
        <v>15</v>
      </c>
      <c r="U17" s="30">
        <v>16475</v>
      </c>
      <c r="V17" s="30">
        <v>19490136.321039397</v>
      </c>
      <c r="W17" s="28">
        <v>8813775.2049240991</v>
      </c>
      <c r="X17" s="46">
        <v>28303911.525963496</v>
      </c>
      <c r="Y17" s="91">
        <v>-2769318</v>
      </c>
      <c r="Z17" s="46">
        <v>7634418.1848449633</v>
      </c>
      <c r="AA17" s="31">
        <f t="shared" si="10"/>
        <v>33169011.71080846</v>
      </c>
      <c r="AB17" s="47">
        <f t="shared" si="11"/>
        <v>2013.2935788047623</v>
      </c>
    </row>
    <row r="18" spans="1:28" ht="14.4" x14ac:dyDescent="0.3">
      <c r="A18" s="29">
        <v>46</v>
      </c>
      <c r="B18" s="26" t="s">
        <v>16</v>
      </c>
      <c r="C18" s="105">
        <v>1369</v>
      </c>
      <c r="D18" s="143">
        <v>4232063.4970265338</v>
      </c>
      <c r="E18" s="73">
        <v>1146884.0447686769</v>
      </c>
      <c r="F18" s="96">
        <f t="shared" si="8"/>
        <v>5378947.5417952109</v>
      </c>
      <c r="G18" s="155">
        <v>-336332</v>
      </c>
      <c r="H18" s="47">
        <v>996972.21318298916</v>
      </c>
      <c r="I18" s="144">
        <f t="shared" si="9"/>
        <v>6039587.7549782004</v>
      </c>
      <c r="J18" s="28">
        <f t="shared" si="1"/>
        <v>4411.6784185377655</v>
      </c>
      <c r="K18" s="142"/>
      <c r="L18" s="97">
        <f t="shared" si="2"/>
        <v>460849.99977966305</v>
      </c>
      <c r="M18" s="98">
        <f t="shared" si="3"/>
        <v>8.2608292413498152E-2</v>
      </c>
      <c r="N18" s="97">
        <f t="shared" si="4"/>
        <v>312.67933316044218</v>
      </c>
      <c r="O18" s="45"/>
      <c r="P18" s="99">
        <f t="shared" si="5"/>
        <v>6.7864531959890506E-2</v>
      </c>
      <c r="Q18" s="99">
        <f t="shared" si="6"/>
        <v>0.12452088294170172</v>
      </c>
      <c r="R18" s="137"/>
      <c r="S18" s="67">
        <v>46</v>
      </c>
      <c r="T18" s="38" t="s">
        <v>16</v>
      </c>
      <c r="U18" s="30">
        <v>1361</v>
      </c>
      <c r="V18" s="30">
        <v>3811479.4928792212</v>
      </c>
      <c r="W18" s="28">
        <v>1225627.1632647312</v>
      </c>
      <c r="X18" s="46">
        <v>5037106.6561439522</v>
      </c>
      <c r="Y18" s="91">
        <v>-344944</v>
      </c>
      <c r="Z18" s="46">
        <v>886575.09905458556</v>
      </c>
      <c r="AA18" s="31">
        <f t="shared" si="10"/>
        <v>5578737.7551985374</v>
      </c>
      <c r="AB18" s="47">
        <f t="shared" si="11"/>
        <v>4098.9990853773234</v>
      </c>
    </row>
    <row r="19" spans="1:28" ht="14.4" x14ac:dyDescent="0.3">
      <c r="A19" s="29">
        <v>47</v>
      </c>
      <c r="B19" s="26" t="s">
        <v>17</v>
      </c>
      <c r="C19" s="105">
        <v>1808</v>
      </c>
      <c r="D19" s="143">
        <v>7027730.1077003749</v>
      </c>
      <c r="E19" s="73">
        <v>1632795.4341419926</v>
      </c>
      <c r="F19" s="96">
        <f t="shared" si="8"/>
        <v>8660525.5418423675</v>
      </c>
      <c r="G19" s="154">
        <v>-86561</v>
      </c>
      <c r="H19" s="47">
        <v>1282339.1277326522</v>
      </c>
      <c r="I19" s="144">
        <f t="shared" si="9"/>
        <v>9856303.6695750207</v>
      </c>
      <c r="J19" s="28">
        <f t="shared" si="1"/>
        <v>5451.4953924640604</v>
      </c>
      <c r="K19" s="142"/>
      <c r="L19" s="97">
        <f t="shared" si="2"/>
        <v>147013.09161597304</v>
      </c>
      <c r="M19" s="98">
        <f t="shared" si="3"/>
        <v>1.5141486438742066E-2</v>
      </c>
      <c r="N19" s="97">
        <f t="shared" si="4"/>
        <v>168.96515418383842</v>
      </c>
      <c r="O19" s="45"/>
      <c r="P19" s="99">
        <f t="shared" si="5"/>
        <v>1.3578021090279613E-2</v>
      </c>
      <c r="Q19" s="99">
        <f t="shared" si="6"/>
        <v>0.1381174062859416</v>
      </c>
      <c r="R19" s="137"/>
      <c r="S19" s="67">
        <v>47</v>
      </c>
      <c r="T19" s="38" t="s">
        <v>17</v>
      </c>
      <c r="U19" s="30">
        <v>1838</v>
      </c>
      <c r="V19" s="30">
        <v>6928693.9378210539</v>
      </c>
      <c r="W19" s="28">
        <v>1615814.0937624106</v>
      </c>
      <c r="X19" s="46">
        <v>8544508.0315834638</v>
      </c>
      <c r="Y19" s="49">
        <v>38063</v>
      </c>
      <c r="Z19" s="46">
        <v>1126719.5463755839</v>
      </c>
      <c r="AA19" s="31">
        <f t="shared" si="10"/>
        <v>9709290.5779590476</v>
      </c>
      <c r="AB19" s="47">
        <f t="shared" si="11"/>
        <v>5282.530238280222</v>
      </c>
    </row>
    <row r="20" spans="1:28" ht="14.4" x14ac:dyDescent="0.3">
      <c r="A20" s="29">
        <v>49</v>
      </c>
      <c r="B20" s="26" t="s">
        <v>18</v>
      </c>
      <c r="C20" s="105">
        <v>292796</v>
      </c>
      <c r="D20" s="143">
        <v>244483938.16030222</v>
      </c>
      <c r="E20" s="73">
        <v>-176241584.98857743</v>
      </c>
      <c r="F20" s="96">
        <f t="shared" si="8"/>
        <v>68242353.171724796</v>
      </c>
      <c r="G20" s="155">
        <v>1373865</v>
      </c>
      <c r="H20" s="47">
        <v>95981746.57476224</v>
      </c>
      <c r="I20" s="144">
        <f t="shared" si="9"/>
        <v>165597964.74648702</v>
      </c>
      <c r="J20" s="28">
        <f t="shared" si="1"/>
        <v>565.57454591759119</v>
      </c>
      <c r="K20" s="142"/>
      <c r="L20" s="97">
        <f t="shared" si="2"/>
        <v>26455510.702096254</v>
      </c>
      <c r="M20" s="98">
        <f t="shared" si="3"/>
        <v>0.19013255791547362</v>
      </c>
      <c r="N20" s="97">
        <f t="shared" si="4"/>
        <v>85.327509720598925</v>
      </c>
      <c r="O20" s="45"/>
      <c r="P20" s="99">
        <f t="shared" si="5"/>
        <v>5.6012002258720939E-2</v>
      </c>
      <c r="Q20" s="99">
        <f t="shared" si="6"/>
        <v>0.19724214889774005</v>
      </c>
      <c r="R20" s="137"/>
      <c r="S20" s="67">
        <v>49</v>
      </c>
      <c r="T20" s="38" t="s">
        <v>18</v>
      </c>
      <c r="U20" s="30">
        <v>289731</v>
      </c>
      <c r="V20" s="30">
        <v>236716012.13098022</v>
      </c>
      <c r="W20" s="28">
        <v>-172093306.11460906</v>
      </c>
      <c r="X20" s="46">
        <v>64622706.016371161</v>
      </c>
      <c r="Y20" s="91">
        <v>-5649286</v>
      </c>
      <c r="Z20" s="46">
        <v>80169034.028019607</v>
      </c>
      <c r="AA20" s="31">
        <f t="shared" si="10"/>
        <v>139142454.04439077</v>
      </c>
      <c r="AB20" s="47">
        <f t="shared" si="11"/>
        <v>480.24703619699227</v>
      </c>
    </row>
    <row r="21" spans="1:28" ht="14.4" x14ac:dyDescent="0.3">
      <c r="A21" s="29">
        <v>50</v>
      </c>
      <c r="B21" s="26" t="s">
        <v>19</v>
      </c>
      <c r="C21" s="105">
        <v>11483</v>
      </c>
      <c r="D21" s="143">
        <v>17534154.209014289</v>
      </c>
      <c r="E21" s="73">
        <v>4477083.4061454516</v>
      </c>
      <c r="F21" s="96">
        <f t="shared" si="8"/>
        <v>22011237.615159743</v>
      </c>
      <c r="G21" s="154">
        <v>-1334392</v>
      </c>
      <c r="H21" s="47">
        <v>6775537.0299077742</v>
      </c>
      <c r="I21" s="144">
        <f t="shared" si="9"/>
        <v>27452382.645067517</v>
      </c>
      <c r="J21" s="28">
        <f t="shared" si="1"/>
        <v>2390.6977832506764</v>
      </c>
      <c r="K21" s="142"/>
      <c r="L21" s="97">
        <f t="shared" si="2"/>
        <v>835537.5497902818</v>
      </c>
      <c r="M21" s="98">
        <f t="shared" si="3"/>
        <v>3.1391306775818278E-2</v>
      </c>
      <c r="N21" s="97">
        <f t="shared" si="4"/>
        <v>102.45456666907103</v>
      </c>
      <c r="O21" s="45"/>
      <c r="P21" s="99">
        <f t="shared" si="5"/>
        <v>-5.8020049371787508E-3</v>
      </c>
      <c r="Q21" s="99">
        <f t="shared" si="6"/>
        <v>0.17613028009695553</v>
      </c>
      <c r="R21" s="137"/>
      <c r="S21" s="67">
        <v>50</v>
      </c>
      <c r="T21" s="38" t="s">
        <v>19</v>
      </c>
      <c r="U21" s="30">
        <v>11632</v>
      </c>
      <c r="V21" s="30">
        <v>17438278.026003491</v>
      </c>
      <c r="W21" s="28">
        <v>4701414.1927168844</v>
      </c>
      <c r="X21" s="46">
        <v>22139692.218720376</v>
      </c>
      <c r="Y21" s="91">
        <v>-1283720</v>
      </c>
      <c r="Z21" s="46">
        <v>5760872.8765568603</v>
      </c>
      <c r="AA21" s="31">
        <f t="shared" si="10"/>
        <v>26616845.095277235</v>
      </c>
      <c r="AB21" s="47">
        <f t="shared" si="11"/>
        <v>2288.2432165816053</v>
      </c>
    </row>
    <row r="22" spans="1:28" ht="14.4" x14ac:dyDescent="0.3">
      <c r="A22" s="29">
        <v>51</v>
      </c>
      <c r="B22" s="26" t="s">
        <v>20</v>
      </c>
      <c r="C22" s="105">
        <v>9452</v>
      </c>
      <c r="D22" s="143">
        <v>11942523.022112932</v>
      </c>
      <c r="E22" s="73">
        <v>-2610991.6150558032</v>
      </c>
      <c r="F22" s="96">
        <f t="shared" si="8"/>
        <v>9331531.4070571288</v>
      </c>
      <c r="G22" s="155">
        <v>-971299</v>
      </c>
      <c r="H22" s="47">
        <v>5766425.2492296519</v>
      </c>
      <c r="I22" s="144">
        <f t="shared" si="9"/>
        <v>14126657.65628678</v>
      </c>
      <c r="J22" s="28">
        <f t="shared" si="1"/>
        <v>1494.5680973642382</v>
      </c>
      <c r="K22" s="142"/>
      <c r="L22" s="97">
        <f t="shared" si="2"/>
        <v>1375604.9113183804</v>
      </c>
      <c r="M22" s="98">
        <f t="shared" si="3"/>
        <v>0.10788167368072396</v>
      </c>
      <c r="N22" s="97">
        <f t="shared" si="4"/>
        <v>138.3616790523472</v>
      </c>
      <c r="O22" s="45"/>
      <c r="P22" s="99">
        <f t="shared" si="5"/>
        <v>6.8638065400108639E-2</v>
      </c>
      <c r="Q22" s="99">
        <f t="shared" si="6"/>
        <v>0.15456529381000039</v>
      </c>
      <c r="R22" s="137"/>
      <c r="S22" s="67">
        <v>51</v>
      </c>
      <c r="T22" s="38" t="s">
        <v>20</v>
      </c>
      <c r="U22" s="30">
        <v>9402</v>
      </c>
      <c r="V22" s="30">
        <v>11249561.552186271</v>
      </c>
      <c r="W22" s="28">
        <v>-2517389.5388645194</v>
      </c>
      <c r="X22" s="46">
        <v>8732172.0133217517</v>
      </c>
      <c r="Y22" s="91">
        <v>-975575</v>
      </c>
      <c r="Z22" s="46">
        <v>4994455.7316466477</v>
      </c>
      <c r="AA22" s="31">
        <f t="shared" si="10"/>
        <v>12751052.744968399</v>
      </c>
      <c r="AB22" s="47">
        <f t="shared" si="11"/>
        <v>1356.206418311891</v>
      </c>
    </row>
    <row r="23" spans="1:28" ht="14.4" x14ac:dyDescent="0.3">
      <c r="A23" s="29">
        <v>52</v>
      </c>
      <c r="B23" s="26" t="s">
        <v>21</v>
      </c>
      <c r="C23" s="105">
        <v>2408</v>
      </c>
      <c r="D23" s="143">
        <v>5918371.0535030719</v>
      </c>
      <c r="E23" s="73">
        <v>2258559.2674485035</v>
      </c>
      <c r="F23" s="96">
        <f t="shared" si="8"/>
        <v>8176930.3209515754</v>
      </c>
      <c r="G23" s="154">
        <v>89163</v>
      </c>
      <c r="H23" s="47">
        <v>1810804.9737350256</v>
      </c>
      <c r="I23" s="144">
        <f t="shared" si="9"/>
        <v>10076898.294686601</v>
      </c>
      <c r="J23" s="28">
        <f t="shared" si="1"/>
        <v>4184.7584280259971</v>
      </c>
      <c r="K23" s="142"/>
      <c r="L23" s="97">
        <f t="shared" si="2"/>
        <v>413781.72160088643</v>
      </c>
      <c r="M23" s="98">
        <f t="shared" si="3"/>
        <v>4.2820731641940016E-2</v>
      </c>
      <c r="N23" s="97">
        <f t="shared" si="4"/>
        <v>199.96808860920783</v>
      </c>
      <c r="O23" s="45"/>
      <c r="P23" s="99">
        <f t="shared" si="5"/>
        <v>3.3616474441679367E-2</v>
      </c>
      <c r="Q23" s="99">
        <f t="shared" si="6"/>
        <v>0.14259211663760563</v>
      </c>
      <c r="R23" s="137"/>
      <c r="S23" s="67">
        <v>52</v>
      </c>
      <c r="T23" s="38" t="s">
        <v>21</v>
      </c>
      <c r="U23" s="30">
        <v>2425</v>
      </c>
      <c r="V23" s="30">
        <v>5648760.5789335072</v>
      </c>
      <c r="W23" s="28">
        <v>2262230.1252040644</v>
      </c>
      <c r="X23" s="46">
        <v>7910990.7041375712</v>
      </c>
      <c r="Y23" s="49">
        <v>167304</v>
      </c>
      <c r="Z23" s="46">
        <v>1584821.8689481437</v>
      </c>
      <c r="AA23" s="31">
        <f t="shared" si="10"/>
        <v>9663116.5730857141</v>
      </c>
      <c r="AB23" s="47">
        <f t="shared" si="11"/>
        <v>3984.7903394167893</v>
      </c>
    </row>
    <row r="24" spans="1:28" ht="14.4" x14ac:dyDescent="0.3">
      <c r="A24" s="29">
        <v>61</v>
      </c>
      <c r="B24" s="26" t="s">
        <v>22</v>
      </c>
      <c r="C24" s="105">
        <v>16800</v>
      </c>
      <c r="D24" s="143">
        <v>29524915.108106114</v>
      </c>
      <c r="E24" s="73">
        <v>10035476.153549271</v>
      </c>
      <c r="F24" s="96">
        <f t="shared" si="8"/>
        <v>39560391.261655383</v>
      </c>
      <c r="G24" s="155">
        <v>924358</v>
      </c>
      <c r="H24" s="47">
        <v>9695274.8074190225</v>
      </c>
      <c r="I24" s="144">
        <f t="shared" si="9"/>
        <v>50180024.069074407</v>
      </c>
      <c r="J24" s="28">
        <f t="shared" si="1"/>
        <v>2986.9061945877625</v>
      </c>
      <c r="K24" s="142"/>
      <c r="L24" s="97">
        <f t="shared" si="2"/>
        <v>3521995.404122442</v>
      </c>
      <c r="M24" s="98">
        <f t="shared" si="3"/>
        <v>7.5485302420589692E-2</v>
      </c>
      <c r="N24" s="97">
        <f t="shared" si="4"/>
        <v>226.23944913175592</v>
      </c>
      <c r="O24" s="45"/>
      <c r="P24" s="99">
        <f t="shared" si="5"/>
        <v>5.1954287396883458E-2</v>
      </c>
      <c r="Q24" s="99">
        <f t="shared" si="6"/>
        <v>0.13785318806554825</v>
      </c>
      <c r="R24" s="137"/>
      <c r="S24" s="67">
        <v>61</v>
      </c>
      <c r="T24" s="38" t="s">
        <v>22</v>
      </c>
      <c r="U24" s="30">
        <v>16901</v>
      </c>
      <c r="V24" s="30">
        <v>28051178.60145453</v>
      </c>
      <c r="W24" s="28">
        <v>9555390.1778311785</v>
      </c>
      <c r="X24" s="46">
        <v>37606568.779285707</v>
      </c>
      <c r="Y24" s="49">
        <v>530787</v>
      </c>
      <c r="Z24" s="46">
        <v>8520672.8856662549</v>
      </c>
      <c r="AA24" s="31">
        <f t="shared" si="10"/>
        <v>46658028.664951965</v>
      </c>
      <c r="AB24" s="47">
        <f t="shared" si="11"/>
        <v>2760.6667454560065</v>
      </c>
    </row>
    <row r="25" spans="1:28" ht="14.4" x14ac:dyDescent="0.3">
      <c r="A25" s="29">
        <v>69</v>
      </c>
      <c r="B25" s="26" t="s">
        <v>23</v>
      </c>
      <c r="C25" s="105">
        <v>6896</v>
      </c>
      <c r="D25" s="143">
        <v>15138535.116044035</v>
      </c>
      <c r="E25" s="73">
        <v>6793468.4449609723</v>
      </c>
      <c r="F25" s="96">
        <f t="shared" si="8"/>
        <v>21932003.561005007</v>
      </c>
      <c r="G25" s="154">
        <v>838447</v>
      </c>
      <c r="H25" s="47">
        <v>4417952.1028351374</v>
      </c>
      <c r="I25" s="144">
        <f t="shared" si="9"/>
        <v>27188402.663840145</v>
      </c>
      <c r="J25" s="28">
        <f t="shared" si="1"/>
        <v>3942.6337969605779</v>
      </c>
      <c r="K25" s="142"/>
      <c r="L25" s="97">
        <f t="shared" si="2"/>
        <v>1408240.9135074504</v>
      </c>
      <c r="M25" s="98">
        <f t="shared" si="3"/>
        <v>5.4624983626771734E-2</v>
      </c>
      <c r="N25" s="97">
        <f t="shared" si="4"/>
        <v>265.00729905291837</v>
      </c>
      <c r="O25" s="45"/>
      <c r="P25" s="99">
        <f t="shared" si="5"/>
        <v>1.7101656458836434E-2</v>
      </c>
      <c r="Q25" s="99">
        <f t="shared" si="6"/>
        <v>0.13349115932045308</v>
      </c>
      <c r="R25" s="137"/>
      <c r="S25" s="67">
        <v>69</v>
      </c>
      <c r="T25" s="38" t="s">
        <v>23</v>
      </c>
      <c r="U25" s="30">
        <v>7010</v>
      </c>
      <c r="V25" s="30">
        <v>14525660.213292936</v>
      </c>
      <c r="W25" s="28">
        <v>7037576.2849779986</v>
      </c>
      <c r="X25" s="46">
        <v>21563236.498270936</v>
      </c>
      <c r="Y25" s="49">
        <v>319275</v>
      </c>
      <c r="Z25" s="46">
        <v>3897650.2520617573</v>
      </c>
      <c r="AA25" s="31">
        <f t="shared" si="10"/>
        <v>25780161.750332695</v>
      </c>
      <c r="AB25" s="47">
        <f t="shared" si="11"/>
        <v>3677.6264979076595</v>
      </c>
    </row>
    <row r="26" spans="1:28" ht="14.4" x14ac:dyDescent="0.3">
      <c r="A26" s="29">
        <v>71</v>
      </c>
      <c r="B26" s="26" t="s">
        <v>24</v>
      </c>
      <c r="C26" s="105">
        <v>6667</v>
      </c>
      <c r="D26" s="143">
        <v>16465609.553465946</v>
      </c>
      <c r="E26" s="73">
        <v>7235976.3436629036</v>
      </c>
      <c r="F26" s="96">
        <f t="shared" si="8"/>
        <v>23701585.89712885</v>
      </c>
      <c r="G26" s="155">
        <v>475944</v>
      </c>
      <c r="H26" s="47">
        <v>4341693.399105248</v>
      </c>
      <c r="I26" s="144">
        <f t="shared" si="9"/>
        <v>28519223.296234097</v>
      </c>
      <c r="J26" s="28">
        <f t="shared" si="1"/>
        <v>4277.6696109545665</v>
      </c>
      <c r="K26" s="142"/>
      <c r="L26" s="97">
        <f t="shared" si="2"/>
        <v>2330959.0217066146</v>
      </c>
      <c r="M26" s="98">
        <f t="shared" si="3"/>
        <v>8.9007770704905662E-2</v>
      </c>
      <c r="N26" s="97">
        <f t="shared" si="4"/>
        <v>402.51952594014165</v>
      </c>
      <c r="O26" s="45"/>
      <c r="P26" s="99">
        <f t="shared" si="5"/>
        <v>7.4704682805172506E-2</v>
      </c>
      <c r="Q26" s="99">
        <f t="shared" si="6"/>
        <v>0.13199567656129663</v>
      </c>
      <c r="R26" s="137"/>
      <c r="S26" s="67">
        <v>71</v>
      </c>
      <c r="T26" s="38" t="s">
        <v>24</v>
      </c>
      <c r="U26" s="30">
        <v>6758</v>
      </c>
      <c r="V26" s="30">
        <v>15073844.403662069</v>
      </c>
      <c r="W26" s="28">
        <v>6980201.0251374468</v>
      </c>
      <c r="X26" s="46">
        <v>22054045.428799517</v>
      </c>
      <c r="Y26" s="49">
        <v>298786</v>
      </c>
      <c r="Z26" s="46">
        <v>3835432.8457279657</v>
      </c>
      <c r="AA26" s="31">
        <f t="shared" si="10"/>
        <v>26188264.274527483</v>
      </c>
      <c r="AB26" s="47">
        <f t="shared" si="11"/>
        <v>3875.1500850144248</v>
      </c>
    </row>
    <row r="27" spans="1:28" ht="14.4" x14ac:dyDescent="0.3">
      <c r="A27" s="29">
        <v>72</v>
      </c>
      <c r="B27" s="26" t="s">
        <v>25</v>
      </c>
      <c r="C27" s="105">
        <v>949</v>
      </c>
      <c r="D27" s="143">
        <v>3159897.4762645448</v>
      </c>
      <c r="E27" s="73">
        <v>511271.87219803873</v>
      </c>
      <c r="F27" s="96">
        <f t="shared" si="8"/>
        <v>3671169.3484625835</v>
      </c>
      <c r="G27" s="154">
        <v>-235130</v>
      </c>
      <c r="H27" s="47">
        <v>554620.19003553852</v>
      </c>
      <c r="I27" s="144">
        <f t="shared" si="9"/>
        <v>3990659.5384981222</v>
      </c>
      <c r="J27" s="28">
        <f t="shared" si="1"/>
        <v>4205.1206938863252</v>
      </c>
      <c r="K27" s="142"/>
      <c r="L27" s="97">
        <f t="shared" si="2"/>
        <v>239985.63316253945</v>
      </c>
      <c r="M27" s="98">
        <f t="shared" si="3"/>
        <v>6.3984670280491179E-2</v>
      </c>
      <c r="N27" s="97">
        <f t="shared" si="4"/>
        <v>294.09472377622842</v>
      </c>
      <c r="O27" s="45"/>
      <c r="P27" s="99">
        <f t="shared" si="5"/>
        <v>4.0040657458340956E-2</v>
      </c>
      <c r="Q27" s="99">
        <f t="shared" si="6"/>
        <v>0.15661203477007013</v>
      </c>
      <c r="R27" s="137"/>
      <c r="S27" s="67">
        <v>72</v>
      </c>
      <c r="T27" s="38" t="s">
        <v>25</v>
      </c>
      <c r="U27" s="30">
        <v>959</v>
      </c>
      <c r="V27" s="30">
        <v>3035681.5312488968</v>
      </c>
      <c r="W27" s="28">
        <v>494151.00186977378</v>
      </c>
      <c r="X27" s="46">
        <v>3529832.5331186708</v>
      </c>
      <c r="Y27" s="91">
        <v>-258680</v>
      </c>
      <c r="Z27" s="46">
        <v>479521.37221691181</v>
      </c>
      <c r="AA27" s="31">
        <f t="shared" si="10"/>
        <v>3750673.9053355828</v>
      </c>
      <c r="AB27" s="47">
        <f t="shared" si="11"/>
        <v>3911.0259701100968</v>
      </c>
    </row>
    <row r="28" spans="1:28" ht="14.4" x14ac:dyDescent="0.3">
      <c r="A28" s="29">
        <v>74</v>
      </c>
      <c r="B28" s="26" t="s">
        <v>26</v>
      </c>
      <c r="C28" s="105">
        <v>1103</v>
      </c>
      <c r="D28" s="143">
        <v>3161170.4736417676</v>
      </c>
      <c r="E28" s="73">
        <v>1132082.2191429664</v>
      </c>
      <c r="F28" s="96">
        <f t="shared" si="8"/>
        <v>4293252.6927847341</v>
      </c>
      <c r="G28" s="155">
        <v>-307728</v>
      </c>
      <c r="H28" s="47">
        <v>881760.85058219789</v>
      </c>
      <c r="I28" s="144">
        <f t="shared" si="9"/>
        <v>4867285.5433669323</v>
      </c>
      <c r="J28" s="28">
        <f t="shared" si="1"/>
        <v>4412.7702115747343</v>
      </c>
      <c r="K28" s="142"/>
      <c r="L28" s="97">
        <f t="shared" si="2"/>
        <v>377791.24985380936</v>
      </c>
      <c r="M28" s="98">
        <f t="shared" si="3"/>
        <v>8.415006794856171E-2</v>
      </c>
      <c r="N28" s="97">
        <f t="shared" si="4"/>
        <v>429.19053676273506</v>
      </c>
      <c r="O28" s="45"/>
      <c r="P28" s="99">
        <f t="shared" si="5"/>
        <v>7.0622990563440791E-2</v>
      </c>
      <c r="Q28" s="99">
        <f t="shared" si="6"/>
        <v>0.13478442928029488</v>
      </c>
      <c r="R28" s="137"/>
      <c r="S28" s="67">
        <v>74</v>
      </c>
      <c r="T28" s="38" t="s">
        <v>26</v>
      </c>
      <c r="U28" s="30">
        <v>1127</v>
      </c>
      <c r="V28" s="30">
        <v>2862175.0613019769</v>
      </c>
      <c r="W28" s="28">
        <v>1147875.8442229531</v>
      </c>
      <c r="X28" s="46">
        <v>4010050.90552493</v>
      </c>
      <c r="Y28" s="91">
        <v>-297586</v>
      </c>
      <c r="Z28" s="46">
        <v>777029.38798819261</v>
      </c>
      <c r="AA28" s="31">
        <f t="shared" si="10"/>
        <v>4489494.2935131229</v>
      </c>
      <c r="AB28" s="47">
        <f t="shared" si="11"/>
        <v>3983.5796748119992</v>
      </c>
    </row>
    <row r="29" spans="1:28" ht="14.4" x14ac:dyDescent="0.3">
      <c r="A29" s="29">
        <v>75</v>
      </c>
      <c r="B29" s="26" t="s">
        <v>27</v>
      </c>
      <c r="C29" s="105">
        <v>19877</v>
      </c>
      <c r="D29" s="143">
        <v>33663385.32450182</v>
      </c>
      <c r="E29" s="73">
        <v>218936.40868259064</v>
      </c>
      <c r="F29" s="96">
        <f t="shared" si="8"/>
        <v>33882321.733184412</v>
      </c>
      <c r="G29" s="154">
        <v>-1695569</v>
      </c>
      <c r="H29" s="47">
        <v>10622600.763430014</v>
      </c>
      <c r="I29" s="144">
        <f t="shared" si="9"/>
        <v>42809353.496614426</v>
      </c>
      <c r="J29" s="28">
        <f t="shared" si="1"/>
        <v>2153.7130098412449</v>
      </c>
      <c r="K29" s="142"/>
      <c r="L29" s="97">
        <f t="shared" si="2"/>
        <v>1410618.2932638824</v>
      </c>
      <c r="M29" s="98">
        <f t="shared" si="3"/>
        <v>3.407394661539602E-2</v>
      </c>
      <c r="N29" s="97">
        <f t="shared" si="4"/>
        <v>95.200991376198544</v>
      </c>
      <c r="O29" s="45"/>
      <c r="P29" s="99">
        <f t="shared" si="5"/>
        <v>-1.094812437790349E-2</v>
      </c>
      <c r="Q29" s="99">
        <f t="shared" si="6"/>
        <v>0.17502571241873777</v>
      </c>
      <c r="R29" s="137"/>
      <c r="S29" s="67">
        <v>75</v>
      </c>
      <c r="T29" s="38" t="s">
        <v>27</v>
      </c>
      <c r="U29" s="30">
        <v>20111</v>
      </c>
      <c r="V29" s="30">
        <v>32005165.14039807</v>
      </c>
      <c r="W29" s="28">
        <v>2252210.6032888014</v>
      </c>
      <c r="X29" s="46">
        <v>34257375.74368687</v>
      </c>
      <c r="Y29" s="91">
        <v>-1898954</v>
      </c>
      <c r="Z29" s="46">
        <v>9040313.4596636761</v>
      </c>
      <c r="AA29" s="31">
        <f t="shared" si="10"/>
        <v>41398735.203350544</v>
      </c>
      <c r="AB29" s="47">
        <f t="shared" si="11"/>
        <v>2058.5120184650464</v>
      </c>
    </row>
    <row r="30" spans="1:28" ht="14.4" x14ac:dyDescent="0.3">
      <c r="A30" s="29">
        <v>77</v>
      </c>
      <c r="B30" s="26" t="s">
        <v>28</v>
      </c>
      <c r="C30" s="105">
        <v>4782</v>
      </c>
      <c r="D30" s="143">
        <v>11244535.976750566</v>
      </c>
      <c r="E30" s="73">
        <v>5104084.8096556021</v>
      </c>
      <c r="F30" s="96">
        <f t="shared" si="8"/>
        <v>16348620.786406167</v>
      </c>
      <c r="G30" s="155">
        <v>250012</v>
      </c>
      <c r="H30" s="47">
        <v>3496126.3805150469</v>
      </c>
      <c r="I30" s="144">
        <f t="shared" si="9"/>
        <v>20094759.166921213</v>
      </c>
      <c r="J30" s="28">
        <f t="shared" si="1"/>
        <v>4202.1662833377695</v>
      </c>
      <c r="K30" s="142"/>
      <c r="L30" s="97">
        <f t="shared" si="2"/>
        <v>815664.65875051543</v>
      </c>
      <c r="M30" s="98">
        <f t="shared" si="3"/>
        <v>4.2308245255233724E-2</v>
      </c>
      <c r="N30" s="97">
        <f t="shared" si="4"/>
        <v>247.48023037967778</v>
      </c>
      <c r="O30" s="45"/>
      <c r="P30" s="99">
        <f t="shared" si="5"/>
        <v>1.0092636856012804E-2</v>
      </c>
      <c r="Q30" s="99">
        <f t="shared" si="6"/>
        <v>0.14228352789115539</v>
      </c>
      <c r="R30" s="137"/>
      <c r="S30" s="67">
        <v>77</v>
      </c>
      <c r="T30" s="38" t="s">
        <v>28</v>
      </c>
      <c r="U30" s="30">
        <v>4875</v>
      </c>
      <c r="V30" s="30">
        <v>10946247.6518663</v>
      </c>
      <c r="W30" s="28">
        <v>5239021.094664162</v>
      </c>
      <c r="X30" s="46">
        <v>16185268.746530462</v>
      </c>
      <c r="Y30" s="49">
        <v>33179</v>
      </c>
      <c r="Z30" s="46">
        <v>3060646.7616402344</v>
      </c>
      <c r="AA30" s="31">
        <f t="shared" si="10"/>
        <v>19279094.508170698</v>
      </c>
      <c r="AB30" s="47">
        <f t="shared" si="11"/>
        <v>3954.6860529580918</v>
      </c>
    </row>
    <row r="31" spans="1:28" ht="14.4" x14ac:dyDescent="0.3">
      <c r="A31" s="29">
        <v>78</v>
      </c>
      <c r="B31" s="26" t="s">
        <v>29</v>
      </c>
      <c r="C31" s="105">
        <v>8042</v>
      </c>
      <c r="D31" s="143">
        <v>12613221.476726944</v>
      </c>
      <c r="E31" s="73">
        <v>-530353.93523641035</v>
      </c>
      <c r="F31" s="96">
        <f t="shared" si="8"/>
        <v>12082867.541490532</v>
      </c>
      <c r="G31" s="154">
        <v>-539833</v>
      </c>
      <c r="H31" s="47">
        <v>4014380.3258651188</v>
      </c>
      <c r="I31" s="144">
        <f t="shared" si="9"/>
        <v>15557414.867355652</v>
      </c>
      <c r="J31" s="28">
        <f t="shared" si="1"/>
        <v>1934.5206251374848</v>
      </c>
      <c r="K31" s="142"/>
      <c r="L31" s="97">
        <f t="shared" si="2"/>
        <v>1280636.7570791207</v>
      </c>
      <c r="M31" s="98">
        <f t="shared" si="3"/>
        <v>8.9700683668768988E-2</v>
      </c>
      <c r="N31" s="97">
        <f t="shared" si="4"/>
        <v>193.23777231683198</v>
      </c>
      <c r="O31" s="45"/>
      <c r="P31" s="99">
        <f t="shared" si="5"/>
        <v>6.0888070582056475E-2</v>
      </c>
      <c r="Q31" s="99">
        <f t="shared" si="6"/>
        <v>0.15036842440463238</v>
      </c>
      <c r="R31" s="137"/>
      <c r="S31" s="67">
        <v>78</v>
      </c>
      <c r="T31" s="38" t="s">
        <v>29</v>
      </c>
      <c r="U31" s="30">
        <v>8199</v>
      </c>
      <c r="V31" s="30">
        <v>11982627.990529325</v>
      </c>
      <c r="W31" s="28">
        <v>-593238.40595112974</v>
      </c>
      <c r="X31" s="46">
        <v>11389389.584578196</v>
      </c>
      <c r="Y31" s="91">
        <v>-602259</v>
      </c>
      <c r="Z31" s="46">
        <v>3489647.5256983363</v>
      </c>
      <c r="AA31" s="31">
        <f t="shared" si="10"/>
        <v>14276778.110276531</v>
      </c>
      <c r="AB31" s="47">
        <f t="shared" si="11"/>
        <v>1741.2828528206528</v>
      </c>
    </row>
    <row r="32" spans="1:28" ht="14.4" x14ac:dyDescent="0.3">
      <c r="A32" s="29">
        <v>79</v>
      </c>
      <c r="B32" s="26" t="s">
        <v>30</v>
      </c>
      <c r="C32" s="105">
        <v>6869</v>
      </c>
      <c r="D32" s="143">
        <v>11825475.910842039</v>
      </c>
      <c r="E32" s="73">
        <v>-1368881.3562243138</v>
      </c>
      <c r="F32" s="96">
        <f t="shared" si="8"/>
        <v>10456594.554617725</v>
      </c>
      <c r="G32" s="155">
        <v>-419925</v>
      </c>
      <c r="H32" s="47">
        <v>3572942.0820519454</v>
      </c>
      <c r="I32" s="144">
        <f t="shared" si="9"/>
        <v>13609611.636669671</v>
      </c>
      <c r="J32" s="28">
        <f t="shared" si="1"/>
        <v>1981.3090168393755</v>
      </c>
      <c r="K32" s="142"/>
      <c r="L32" s="97">
        <f t="shared" si="2"/>
        <v>340792.38561546244</v>
      </c>
      <c r="M32" s="98">
        <f t="shared" si="3"/>
        <v>2.5683700950888035E-2</v>
      </c>
      <c r="N32" s="97">
        <f t="shared" si="4"/>
        <v>66.892734765474415</v>
      </c>
      <c r="O32" s="45"/>
      <c r="P32" s="99">
        <f t="shared" si="5"/>
        <v>-2.4445517759300261E-2</v>
      </c>
      <c r="Q32" s="99">
        <f t="shared" si="6"/>
        <v>0.16898562098293413</v>
      </c>
      <c r="R32" s="137"/>
      <c r="S32" s="67">
        <v>79</v>
      </c>
      <c r="T32" s="38" t="s">
        <v>30</v>
      </c>
      <c r="U32" s="30">
        <v>6931</v>
      </c>
      <c r="V32" s="30">
        <v>11338617.081870928</v>
      </c>
      <c r="W32" s="28">
        <v>-620000.39262101159</v>
      </c>
      <c r="X32" s="46">
        <v>10718616.689249916</v>
      </c>
      <c r="Y32" s="91">
        <v>-506244</v>
      </c>
      <c r="Z32" s="46">
        <v>3056446.5618042932</v>
      </c>
      <c r="AA32" s="31">
        <f t="shared" si="10"/>
        <v>13268819.251054209</v>
      </c>
      <c r="AB32" s="47">
        <f t="shared" si="11"/>
        <v>1914.4162820739011</v>
      </c>
    </row>
    <row r="33" spans="1:28" ht="14.4" x14ac:dyDescent="0.3">
      <c r="A33" s="29">
        <v>81</v>
      </c>
      <c r="B33" s="26" t="s">
        <v>31</v>
      </c>
      <c r="C33" s="105">
        <v>2655</v>
      </c>
      <c r="D33" s="143">
        <v>6471032.7109940117</v>
      </c>
      <c r="E33" s="73">
        <v>1964828.9432911754</v>
      </c>
      <c r="F33" s="96">
        <f t="shared" si="8"/>
        <v>8435861.6542851869</v>
      </c>
      <c r="G33" s="154">
        <v>-671166</v>
      </c>
      <c r="H33" s="47">
        <v>2104238.8333585495</v>
      </c>
      <c r="I33" s="144">
        <f t="shared" si="9"/>
        <v>9868934.4876437373</v>
      </c>
      <c r="J33" s="28">
        <f t="shared" si="1"/>
        <v>3717.1128013724056</v>
      </c>
      <c r="K33" s="142"/>
      <c r="L33" s="97">
        <f t="shared" si="2"/>
        <v>404666.71760777757</v>
      </c>
      <c r="M33" s="98">
        <f t="shared" si="3"/>
        <v>4.2757319154574175E-2</v>
      </c>
      <c r="N33" s="97">
        <f t="shared" si="4"/>
        <v>207.92934937538666</v>
      </c>
      <c r="O33" s="45"/>
      <c r="P33" s="99">
        <f t="shared" si="5"/>
        <v>2.834467008587005E-2</v>
      </c>
      <c r="Q33" s="99">
        <f t="shared" si="6"/>
        <v>0.11321893873095967</v>
      </c>
      <c r="R33" s="137"/>
      <c r="S33" s="67">
        <v>81</v>
      </c>
      <c r="T33" s="38" t="s">
        <v>31</v>
      </c>
      <c r="U33" s="30">
        <v>2697</v>
      </c>
      <c r="V33" s="30">
        <v>5976252.0943333376</v>
      </c>
      <c r="W33" s="28">
        <v>2227088.5750754559</v>
      </c>
      <c r="X33" s="46">
        <v>8203340.6694087936</v>
      </c>
      <c r="Y33" s="91">
        <v>-629302</v>
      </c>
      <c r="Z33" s="46">
        <v>1890229.1006271655</v>
      </c>
      <c r="AA33" s="31">
        <f t="shared" si="10"/>
        <v>9464267.7700359598</v>
      </c>
      <c r="AB33" s="47">
        <f t="shared" si="11"/>
        <v>3509.1834519970189</v>
      </c>
    </row>
    <row r="34" spans="1:28" ht="14.4" x14ac:dyDescent="0.3">
      <c r="A34" s="29">
        <v>82</v>
      </c>
      <c r="B34" s="26" t="s">
        <v>32</v>
      </c>
      <c r="C34" s="105">
        <v>9389</v>
      </c>
      <c r="D34" s="143">
        <v>8956987.6739372723</v>
      </c>
      <c r="E34" s="73">
        <v>2187058.9321319014</v>
      </c>
      <c r="F34" s="96">
        <f t="shared" si="8"/>
        <v>11144046.606069174</v>
      </c>
      <c r="G34" s="155">
        <v>-1908600</v>
      </c>
      <c r="H34" s="47">
        <v>4668436.0309135402</v>
      </c>
      <c r="I34" s="144">
        <f t="shared" si="9"/>
        <v>13903882.636982713</v>
      </c>
      <c r="J34" s="28">
        <f t="shared" si="1"/>
        <v>1480.8693829995434</v>
      </c>
      <c r="K34" s="142"/>
      <c r="L34" s="97">
        <f t="shared" si="2"/>
        <v>1637289.7633978892</v>
      </c>
      <c r="M34" s="98">
        <f t="shared" si="3"/>
        <v>0.1334755119266792</v>
      </c>
      <c r="N34" s="97">
        <f t="shared" si="4"/>
        <v>178.95971694299237</v>
      </c>
      <c r="O34" s="45"/>
      <c r="P34" s="99">
        <f t="shared" si="5"/>
        <v>8.4541142357184906E-2</v>
      </c>
      <c r="Q34" s="99">
        <f t="shared" si="6"/>
        <v>0.19416960049234699</v>
      </c>
      <c r="R34" s="137"/>
      <c r="S34" s="67">
        <v>82</v>
      </c>
      <c r="T34" s="38" t="s">
        <v>32</v>
      </c>
      <c r="U34" s="30">
        <v>9422</v>
      </c>
      <c r="V34" s="30">
        <v>8490281.9368303176</v>
      </c>
      <c r="W34" s="28">
        <v>1785074.3136926063</v>
      </c>
      <c r="X34" s="46">
        <v>10275356.250522925</v>
      </c>
      <c r="Y34" s="91">
        <v>-1918121</v>
      </c>
      <c r="Z34" s="46">
        <v>3909357.6230618996</v>
      </c>
      <c r="AA34" s="31">
        <f t="shared" si="10"/>
        <v>12266592.873584824</v>
      </c>
      <c r="AB34" s="47">
        <f t="shared" si="11"/>
        <v>1301.909666056551</v>
      </c>
    </row>
    <row r="35" spans="1:28" ht="14.4" x14ac:dyDescent="0.3">
      <c r="A35" s="29">
        <v>86</v>
      </c>
      <c r="B35" s="26" t="s">
        <v>33</v>
      </c>
      <c r="C35" s="105">
        <v>8175</v>
      </c>
      <c r="D35" s="143">
        <v>9725774.9798871353</v>
      </c>
      <c r="E35" s="73">
        <v>3143678.7934391312</v>
      </c>
      <c r="F35" s="96">
        <f t="shared" si="8"/>
        <v>12869453.773326267</v>
      </c>
      <c r="G35" s="154">
        <v>-1217000</v>
      </c>
      <c r="H35" s="47">
        <v>4732183.551537171</v>
      </c>
      <c r="I35" s="144">
        <f t="shared" si="9"/>
        <v>16384637.324863438</v>
      </c>
      <c r="J35" s="28">
        <f t="shared" si="1"/>
        <v>2004.2369816346713</v>
      </c>
      <c r="K35" s="142"/>
      <c r="L35" s="97">
        <f t="shared" si="2"/>
        <v>948831.10192183778</v>
      </c>
      <c r="M35" s="98">
        <f t="shared" si="3"/>
        <v>6.1469487775224166E-2</v>
      </c>
      <c r="N35" s="97">
        <f t="shared" si="4"/>
        <v>135.49530815505886</v>
      </c>
      <c r="O35" s="45"/>
      <c r="P35" s="99">
        <f t="shared" si="5"/>
        <v>2.0939290434055513E-2</v>
      </c>
      <c r="Q35" s="99">
        <f t="shared" si="6"/>
        <v>0.20835341588079448</v>
      </c>
      <c r="R35" s="137"/>
      <c r="S35" s="67">
        <v>86</v>
      </c>
      <c r="T35" s="38" t="s">
        <v>33</v>
      </c>
      <c r="U35" s="30">
        <v>8260</v>
      </c>
      <c r="V35" s="30">
        <v>9511512.6042876765</v>
      </c>
      <c r="W35" s="28">
        <v>3093990.8707081559</v>
      </c>
      <c r="X35" s="46">
        <v>12605503.474995833</v>
      </c>
      <c r="Y35" s="91">
        <v>-1085922</v>
      </c>
      <c r="Z35" s="46">
        <v>3916224.7479457674</v>
      </c>
      <c r="AA35" s="31">
        <f t="shared" si="10"/>
        <v>15435806.2229416</v>
      </c>
      <c r="AB35" s="47">
        <f t="shared" si="11"/>
        <v>1868.7416734796125</v>
      </c>
    </row>
    <row r="36" spans="1:28" ht="14.4" x14ac:dyDescent="0.3">
      <c r="A36" s="29">
        <v>90</v>
      </c>
      <c r="B36" s="26" t="s">
        <v>34</v>
      </c>
      <c r="C36" s="105">
        <v>3196</v>
      </c>
      <c r="D36" s="143">
        <v>9801438.8976030555</v>
      </c>
      <c r="E36" s="73">
        <v>1627585.9205298815</v>
      </c>
      <c r="F36" s="96">
        <f t="shared" si="8"/>
        <v>11429024.818132937</v>
      </c>
      <c r="G36" s="155">
        <v>-410805</v>
      </c>
      <c r="H36" s="47">
        <v>2376573.6414869372</v>
      </c>
      <c r="I36" s="144">
        <f t="shared" si="9"/>
        <v>13394793.459619874</v>
      </c>
      <c r="J36" s="28">
        <f t="shared" si="1"/>
        <v>4191.1118459386344</v>
      </c>
      <c r="K36" s="142"/>
      <c r="L36" s="97">
        <f t="shared" si="2"/>
        <v>-300557.18688863702</v>
      </c>
      <c r="M36" s="98">
        <f t="shared" si="3"/>
        <v>-2.1945928559723368E-2</v>
      </c>
      <c r="N36" s="97">
        <f t="shared" si="4"/>
        <v>-17.662169583341893</v>
      </c>
      <c r="O36" s="45"/>
      <c r="P36" s="99">
        <f t="shared" si="5"/>
        <v>-3.1476910752931908E-2</v>
      </c>
      <c r="Q36" s="99">
        <f t="shared" si="6"/>
        <v>0.12094621260500693</v>
      </c>
      <c r="R36" s="137"/>
      <c r="S36" s="67">
        <v>90</v>
      </c>
      <c r="T36" s="38" t="s">
        <v>34</v>
      </c>
      <c r="U36" s="30">
        <v>3254</v>
      </c>
      <c r="V36" s="30">
        <v>9502050.6794182267</v>
      </c>
      <c r="W36" s="28">
        <v>2298416.3874205053</v>
      </c>
      <c r="X36" s="46">
        <v>11800467.066838732</v>
      </c>
      <c r="Y36" s="91">
        <v>-225266</v>
      </c>
      <c r="Z36" s="46">
        <v>2120149.5796697801</v>
      </c>
      <c r="AA36" s="31">
        <f t="shared" si="10"/>
        <v>13695350.646508511</v>
      </c>
      <c r="AB36" s="47">
        <f t="shared" si="11"/>
        <v>4208.7740155219763</v>
      </c>
    </row>
    <row r="37" spans="1:28" ht="14.4" x14ac:dyDescent="0.3">
      <c r="A37" s="29">
        <v>91</v>
      </c>
      <c r="B37" s="26" t="s">
        <v>35</v>
      </c>
      <c r="C37" s="105">
        <v>656920</v>
      </c>
      <c r="D37" s="143">
        <v>434376052.32168949</v>
      </c>
      <c r="E37" s="73">
        <v>-373619487.32824504</v>
      </c>
      <c r="F37" s="96">
        <f t="shared" si="8"/>
        <v>60756564.993444443</v>
      </c>
      <c r="G37" s="154">
        <v>36047964</v>
      </c>
      <c r="H37" s="47">
        <v>280838183.53042191</v>
      </c>
      <c r="I37" s="144">
        <f t="shared" si="9"/>
        <v>377642712.52386636</v>
      </c>
      <c r="J37" s="28">
        <f t="shared" si="1"/>
        <v>574.8686484257845</v>
      </c>
      <c r="K37" s="142"/>
      <c r="L37" s="97">
        <f t="shared" si="2"/>
        <v>46982235.430509984</v>
      </c>
      <c r="M37" s="98">
        <f t="shared" si="3"/>
        <v>0.14208603291056568</v>
      </c>
      <c r="N37" s="97">
        <f t="shared" si="4"/>
        <v>69.143997568371901</v>
      </c>
      <c r="O37" s="45"/>
      <c r="P37" s="99">
        <f t="shared" si="5"/>
        <v>0.11480235128159721</v>
      </c>
      <c r="Q37" s="99">
        <f t="shared" si="6"/>
        <v>0.14926446238742241</v>
      </c>
      <c r="R37" s="137"/>
      <c r="S37" s="67">
        <v>91</v>
      </c>
      <c r="T37" s="38" t="s">
        <v>35</v>
      </c>
      <c r="U37" s="30">
        <v>653835</v>
      </c>
      <c r="V37" s="30">
        <v>432244352.80217391</v>
      </c>
      <c r="W37" s="28">
        <v>-377744499.15224433</v>
      </c>
      <c r="X37" s="46">
        <v>54499853.649929583</v>
      </c>
      <c r="Y37" s="49">
        <v>31797213</v>
      </c>
      <c r="Z37" s="46">
        <v>244363410.44342676</v>
      </c>
      <c r="AA37" s="31">
        <f t="shared" si="10"/>
        <v>330660477.09335637</v>
      </c>
      <c r="AB37" s="47">
        <f t="shared" si="11"/>
        <v>505.7246508574126</v>
      </c>
    </row>
    <row r="38" spans="1:28" ht="14.4" x14ac:dyDescent="0.3">
      <c r="A38" s="29">
        <v>92</v>
      </c>
      <c r="B38" s="26" t="s">
        <v>36</v>
      </c>
      <c r="C38" s="105">
        <v>237231</v>
      </c>
      <c r="D38" s="143">
        <v>199309353.34088165</v>
      </c>
      <c r="E38" s="73">
        <v>-31600824.160850286</v>
      </c>
      <c r="F38" s="96">
        <f t="shared" si="8"/>
        <v>167708529.18003136</v>
      </c>
      <c r="G38" s="155">
        <v>24812577</v>
      </c>
      <c r="H38" s="47">
        <v>95075571.350566119</v>
      </c>
      <c r="I38" s="144">
        <f t="shared" si="9"/>
        <v>287596677.53059745</v>
      </c>
      <c r="J38" s="28">
        <f t="shared" si="1"/>
        <v>1212.3064756739104</v>
      </c>
      <c r="K38" s="142"/>
      <c r="L38" s="97">
        <f t="shared" si="2"/>
        <v>32163531.800624907</v>
      </c>
      <c r="M38" s="98">
        <f t="shared" si="3"/>
        <v>0.12591761225313383</v>
      </c>
      <c r="N38" s="97">
        <f t="shared" si="4"/>
        <v>119.66121535962293</v>
      </c>
      <c r="O38" s="45"/>
      <c r="P38" s="99">
        <f t="shared" si="5"/>
        <v>0.10722051400959565</v>
      </c>
      <c r="Q38" s="99">
        <f t="shared" si="6"/>
        <v>0.18599983018231514</v>
      </c>
      <c r="R38" s="137"/>
      <c r="S38" s="67">
        <v>92</v>
      </c>
      <c r="T38" s="38" t="s">
        <v>36</v>
      </c>
      <c r="U38" s="30">
        <v>233775</v>
      </c>
      <c r="V38" s="30">
        <v>188049572.15529329</v>
      </c>
      <c r="W38" s="28">
        <v>-36581524.862070985</v>
      </c>
      <c r="X38" s="46">
        <v>151468047.29322231</v>
      </c>
      <c r="Y38" s="49">
        <v>23800187</v>
      </c>
      <c r="Z38" s="46">
        <v>80164911.436750248</v>
      </c>
      <c r="AA38" s="31">
        <f t="shared" si="10"/>
        <v>255433145.72997254</v>
      </c>
      <c r="AB38" s="47">
        <f t="shared" si="11"/>
        <v>1092.6452603142875</v>
      </c>
    </row>
    <row r="39" spans="1:28" ht="14.4" x14ac:dyDescent="0.3">
      <c r="A39" s="29">
        <v>97</v>
      </c>
      <c r="B39" s="26" t="s">
        <v>37</v>
      </c>
      <c r="C39" s="105">
        <v>2156</v>
      </c>
      <c r="D39" s="143">
        <v>5056931.8284059782</v>
      </c>
      <c r="E39" s="73">
        <v>1397999.6887218528</v>
      </c>
      <c r="F39" s="96">
        <f t="shared" si="8"/>
        <v>6454931.5171278305</v>
      </c>
      <c r="G39" s="154">
        <v>-545758</v>
      </c>
      <c r="H39" s="47">
        <v>1511353.7644274435</v>
      </c>
      <c r="I39" s="144">
        <f t="shared" si="9"/>
        <v>7420527.2815552745</v>
      </c>
      <c r="J39" s="28">
        <f t="shared" si="1"/>
        <v>3441.8030062872331</v>
      </c>
      <c r="K39" s="142"/>
      <c r="L39" s="97">
        <f t="shared" si="2"/>
        <v>179213.36226263829</v>
      </c>
      <c r="M39" s="98">
        <f t="shared" si="3"/>
        <v>2.4748735417362579E-2</v>
      </c>
      <c r="N39" s="97">
        <f t="shared" si="4"/>
        <v>51.674766918021305</v>
      </c>
      <c r="O39" s="45"/>
      <c r="P39" s="99">
        <f t="shared" si="5"/>
        <v>-1.6960010101667589E-3</v>
      </c>
      <c r="Q39" s="99">
        <f t="shared" si="6"/>
        <v>0.12975501862172534</v>
      </c>
      <c r="R39" s="137"/>
      <c r="S39" s="67">
        <v>97</v>
      </c>
      <c r="T39" s="38" t="s">
        <v>37</v>
      </c>
      <c r="U39" s="30">
        <v>2136</v>
      </c>
      <c r="V39" s="30">
        <v>4891328.487633545</v>
      </c>
      <c r="W39" s="28">
        <v>1574569.1985016051</v>
      </c>
      <c r="X39" s="46">
        <v>6465897.6861351505</v>
      </c>
      <c r="Y39" s="91">
        <v>-562355</v>
      </c>
      <c r="Z39" s="46">
        <v>1337771.2331574855</v>
      </c>
      <c r="AA39" s="31">
        <f t="shared" si="10"/>
        <v>7241313.9192926362</v>
      </c>
      <c r="AB39" s="47">
        <f t="shared" si="11"/>
        <v>3390.1282393692118</v>
      </c>
    </row>
    <row r="40" spans="1:28" ht="14.4" x14ac:dyDescent="0.3">
      <c r="A40" s="29">
        <v>98</v>
      </c>
      <c r="B40" s="26" t="s">
        <v>38</v>
      </c>
      <c r="C40" s="105">
        <v>23251</v>
      </c>
      <c r="D40" s="143">
        <v>34458340.900284447</v>
      </c>
      <c r="E40" s="73">
        <v>6339330.321347286</v>
      </c>
      <c r="F40" s="96">
        <f t="shared" si="8"/>
        <v>40797671.221631736</v>
      </c>
      <c r="G40" s="155">
        <v>-4601470</v>
      </c>
      <c r="H40" s="47">
        <v>11584569.068434738</v>
      </c>
      <c r="I40" s="144">
        <f t="shared" si="9"/>
        <v>47780770.290066473</v>
      </c>
      <c r="J40" s="28">
        <f t="shared" si="1"/>
        <v>2054.9985071638412</v>
      </c>
      <c r="K40" s="142"/>
      <c r="L40" s="97">
        <f t="shared" si="2"/>
        <v>4219252.8733646795</v>
      </c>
      <c r="M40" s="98">
        <f t="shared" si="3"/>
        <v>9.6857343902969462E-2</v>
      </c>
      <c r="N40" s="97">
        <f t="shared" si="4"/>
        <v>194.19041589080439</v>
      </c>
      <c r="O40" s="45"/>
      <c r="P40" s="99">
        <f t="shared" si="5"/>
        <v>7.0235446893493148E-2</v>
      </c>
      <c r="Q40" s="99">
        <f t="shared" si="6"/>
        <v>0.17771551690115039</v>
      </c>
      <c r="R40" s="137"/>
      <c r="S40" s="67">
        <v>98</v>
      </c>
      <c r="T40" s="38" t="s">
        <v>38</v>
      </c>
      <c r="U40" s="30">
        <v>23410</v>
      </c>
      <c r="V40" s="30">
        <v>32596411.933824509</v>
      </c>
      <c r="W40" s="28">
        <v>5523864.6277981065</v>
      </c>
      <c r="X40" s="46">
        <v>38120276.56162262</v>
      </c>
      <c r="Y40" s="91">
        <v>-4395234</v>
      </c>
      <c r="Z40" s="46">
        <v>9836474.855079174</v>
      </c>
      <c r="AA40" s="31">
        <f t="shared" si="10"/>
        <v>43561517.416701794</v>
      </c>
      <c r="AB40" s="47">
        <f t="shared" si="11"/>
        <v>1860.8080912730368</v>
      </c>
    </row>
    <row r="41" spans="1:28" ht="14.4" x14ac:dyDescent="0.3">
      <c r="A41" s="29">
        <v>102</v>
      </c>
      <c r="B41" s="26" t="s">
        <v>39</v>
      </c>
      <c r="C41" s="105">
        <v>9937</v>
      </c>
      <c r="D41" s="143">
        <v>15245864.158525769</v>
      </c>
      <c r="E41" s="73">
        <v>7142364.6483133724</v>
      </c>
      <c r="F41" s="96">
        <f t="shared" si="8"/>
        <v>22388228.806839142</v>
      </c>
      <c r="G41" s="154">
        <v>802061</v>
      </c>
      <c r="H41" s="47">
        <v>6544689.1918483851</v>
      </c>
      <c r="I41" s="144">
        <f t="shared" si="9"/>
        <v>29734978.998687528</v>
      </c>
      <c r="J41" s="28">
        <f t="shared" si="1"/>
        <v>2992.3497029976379</v>
      </c>
      <c r="K41" s="142"/>
      <c r="L41" s="97">
        <f t="shared" si="2"/>
        <v>1745599.9871164449</v>
      </c>
      <c r="M41" s="98">
        <f t="shared" si="3"/>
        <v>6.2366513611995349E-2</v>
      </c>
      <c r="N41" s="97">
        <f t="shared" si="4"/>
        <v>205.67317854810744</v>
      </c>
      <c r="O41" s="45"/>
      <c r="P41" s="99">
        <f t="shared" si="5"/>
        <v>3.1978033388554872E-2</v>
      </c>
      <c r="Q41" s="99">
        <f t="shared" si="6"/>
        <v>0.14311603763058445</v>
      </c>
      <c r="R41" s="137"/>
      <c r="S41" s="67">
        <v>102</v>
      </c>
      <c r="T41" s="38" t="s">
        <v>39</v>
      </c>
      <c r="U41" s="30">
        <v>10044</v>
      </c>
      <c r="V41" s="30">
        <v>14742948.792611375</v>
      </c>
      <c r="W41" s="28">
        <v>6951533.1464335835</v>
      </c>
      <c r="X41" s="46">
        <v>21694481.93904496</v>
      </c>
      <c r="Y41" s="49">
        <v>569591</v>
      </c>
      <c r="Z41" s="46">
        <v>5725306.0725261234</v>
      </c>
      <c r="AA41" s="31">
        <f t="shared" si="10"/>
        <v>27989379.011571083</v>
      </c>
      <c r="AB41" s="47">
        <f t="shared" si="11"/>
        <v>2786.6765244495305</v>
      </c>
    </row>
    <row r="42" spans="1:28" ht="14.4" x14ac:dyDescent="0.3">
      <c r="A42" s="29">
        <v>103</v>
      </c>
      <c r="B42" s="26" t="s">
        <v>40</v>
      </c>
      <c r="C42" s="105">
        <v>2174</v>
      </c>
      <c r="D42" s="143">
        <v>3249751.2075847327</v>
      </c>
      <c r="E42" s="73">
        <v>1767069.6107513385</v>
      </c>
      <c r="F42" s="96">
        <f t="shared" si="8"/>
        <v>5016820.8183360714</v>
      </c>
      <c r="G42" s="155">
        <v>-577986</v>
      </c>
      <c r="H42" s="47">
        <v>1590100.5555794374</v>
      </c>
      <c r="I42" s="144">
        <f t="shared" si="9"/>
        <v>6028935.3739155084</v>
      </c>
      <c r="J42" s="28">
        <f t="shared" si="1"/>
        <v>2773.1993440273727</v>
      </c>
      <c r="K42" s="142"/>
      <c r="L42" s="97">
        <f t="shared" si="2"/>
        <v>254573.26920562703</v>
      </c>
      <c r="M42" s="98">
        <f t="shared" si="3"/>
        <v>4.4086821122281773E-2</v>
      </c>
      <c r="N42" s="97">
        <f t="shared" si="4"/>
        <v>129.26065139464299</v>
      </c>
      <c r="O42" s="45"/>
      <c r="P42" s="99">
        <f t="shared" si="5"/>
        <v>1.0967238389919309E-2</v>
      </c>
      <c r="Q42" s="99">
        <f t="shared" si="6"/>
        <v>0.15258998599519913</v>
      </c>
      <c r="R42" s="137"/>
      <c r="S42" s="67">
        <v>103</v>
      </c>
      <c r="T42" s="38" t="s">
        <v>40</v>
      </c>
      <c r="U42" s="30">
        <v>2184</v>
      </c>
      <c r="V42" s="30">
        <v>3109398.2341209035</v>
      </c>
      <c r="W42" s="28">
        <v>1852998.7930329454</v>
      </c>
      <c r="X42" s="46">
        <v>4962397.0271538487</v>
      </c>
      <c r="Y42" s="91">
        <v>-567624</v>
      </c>
      <c r="Z42" s="46">
        <v>1379589.0775560327</v>
      </c>
      <c r="AA42" s="31">
        <f t="shared" si="10"/>
        <v>5774362.1047098814</v>
      </c>
      <c r="AB42" s="47">
        <f t="shared" si="11"/>
        <v>2643.9386926327297</v>
      </c>
    </row>
    <row r="43" spans="1:28" ht="14.4" x14ac:dyDescent="0.3">
      <c r="A43" s="29">
        <v>105</v>
      </c>
      <c r="B43" s="26" t="s">
        <v>41</v>
      </c>
      <c r="C43" s="105">
        <v>2199</v>
      </c>
      <c r="D43" s="143">
        <v>9003377.6499368362</v>
      </c>
      <c r="E43" s="73">
        <v>2031315.1114966983</v>
      </c>
      <c r="F43" s="96">
        <f t="shared" si="8"/>
        <v>11034692.761433534</v>
      </c>
      <c r="G43" s="154">
        <v>-465827</v>
      </c>
      <c r="H43" s="47">
        <v>1644735.2477725681</v>
      </c>
      <c r="I43" s="144">
        <f t="shared" si="9"/>
        <v>12213601.009206103</v>
      </c>
      <c r="J43" s="28">
        <f t="shared" si="1"/>
        <v>5554.1614412033214</v>
      </c>
      <c r="K43" s="142"/>
      <c r="L43" s="97">
        <f t="shared" si="2"/>
        <v>1581757.0313708615</v>
      </c>
      <c r="M43" s="98">
        <f t="shared" si="3"/>
        <v>0.14877541794898727</v>
      </c>
      <c r="N43" s="97">
        <f t="shared" si="4"/>
        <v>872.59209825517428</v>
      </c>
      <c r="O43" s="45"/>
      <c r="P43" s="99">
        <f t="shared" si="5"/>
        <v>0.14356089302182617</v>
      </c>
      <c r="Q43" s="99">
        <f t="shared" si="6"/>
        <v>0.12524409670963088</v>
      </c>
      <c r="R43" s="137"/>
      <c r="S43" s="67">
        <v>105</v>
      </c>
      <c r="T43" s="38" t="s">
        <v>41</v>
      </c>
      <c r="U43" s="30">
        <v>2271</v>
      </c>
      <c r="V43" s="30">
        <v>7585092.5982199302</v>
      </c>
      <c r="W43" s="28">
        <v>2064321.6382836299</v>
      </c>
      <c r="X43" s="46">
        <v>9649414.2365035601</v>
      </c>
      <c r="Y43" s="91">
        <v>-479240</v>
      </c>
      <c r="Z43" s="46">
        <v>1461669.7413316818</v>
      </c>
      <c r="AA43" s="31">
        <f t="shared" si="10"/>
        <v>10631843.977835242</v>
      </c>
      <c r="AB43" s="47">
        <f t="shared" si="11"/>
        <v>4681.5693429481471</v>
      </c>
    </row>
    <row r="44" spans="1:28" ht="14.4" x14ac:dyDescent="0.3">
      <c r="A44" s="29">
        <v>106</v>
      </c>
      <c r="B44" s="26" t="s">
        <v>42</v>
      </c>
      <c r="C44" s="105">
        <v>46576</v>
      </c>
      <c r="D44" s="143">
        <v>55674536.574424192</v>
      </c>
      <c r="E44" s="73">
        <v>-4816610.1140961666</v>
      </c>
      <c r="F44" s="96">
        <f t="shared" si="8"/>
        <v>50857926.460328028</v>
      </c>
      <c r="G44" s="155">
        <v>-1819232</v>
      </c>
      <c r="H44" s="47">
        <v>21308087.981554683</v>
      </c>
      <c r="I44" s="144">
        <f t="shared" si="9"/>
        <v>70346782.441882715</v>
      </c>
      <c r="J44" s="28">
        <f t="shared" si="1"/>
        <v>1510.3654766807522</v>
      </c>
      <c r="K44" s="142"/>
      <c r="L44" s="97">
        <f t="shared" si="2"/>
        <v>5941919.491529651</v>
      </c>
      <c r="M44" s="98">
        <f t="shared" si="3"/>
        <v>9.2258863994633775E-2</v>
      </c>
      <c r="N44" s="97">
        <f t="shared" si="4"/>
        <v>124.42050249626618</v>
      </c>
      <c r="O44" s="45"/>
      <c r="P44" s="99">
        <f t="shared" si="5"/>
        <v>4.1082624685859104E-2</v>
      </c>
      <c r="Q44" s="99">
        <f t="shared" si="6"/>
        <v>0.19890446393213268</v>
      </c>
      <c r="R44" s="137"/>
      <c r="S44" s="67">
        <v>106</v>
      </c>
      <c r="T44" s="38" t="s">
        <v>42</v>
      </c>
      <c r="U44" s="30">
        <v>46470</v>
      </c>
      <c r="V44" s="30">
        <v>53338711.280075081</v>
      </c>
      <c r="W44" s="28">
        <v>-4487712.0851993356</v>
      </c>
      <c r="X44" s="46">
        <v>48850999.194875747</v>
      </c>
      <c r="Y44" s="91">
        <v>-2219102</v>
      </c>
      <c r="Z44" s="46">
        <v>17772965.755477317</v>
      </c>
      <c r="AA44" s="31">
        <f t="shared" si="10"/>
        <v>64404862.950353064</v>
      </c>
      <c r="AB44" s="47">
        <f t="shared" si="11"/>
        <v>1385.944974184486</v>
      </c>
    </row>
    <row r="45" spans="1:28" ht="14.4" x14ac:dyDescent="0.3">
      <c r="A45" s="29">
        <v>108</v>
      </c>
      <c r="B45" s="26" t="s">
        <v>43</v>
      </c>
      <c r="C45" s="105">
        <v>10344</v>
      </c>
      <c r="D45" s="143">
        <v>14421178.21472637</v>
      </c>
      <c r="E45" s="73">
        <v>6533434.221195139</v>
      </c>
      <c r="F45" s="96">
        <f t="shared" si="8"/>
        <v>20954612.435921509</v>
      </c>
      <c r="G45" s="154">
        <v>-1083495</v>
      </c>
      <c r="H45" s="47">
        <v>5875331.7061292632</v>
      </c>
      <c r="I45" s="144">
        <f t="shared" si="9"/>
        <v>25746449.142050773</v>
      </c>
      <c r="J45" s="28">
        <f t="shared" si="1"/>
        <v>2489.0225388680174</v>
      </c>
      <c r="K45" s="142"/>
      <c r="L45" s="97">
        <f t="shared" si="2"/>
        <v>2533559.9096866623</v>
      </c>
      <c r="M45" s="98">
        <f t="shared" si="3"/>
        <v>0.10914453105450986</v>
      </c>
      <c r="N45" s="97">
        <f t="shared" si="4"/>
        <v>257.87209361964051</v>
      </c>
      <c r="O45" s="45"/>
      <c r="P45" s="99">
        <f t="shared" si="5"/>
        <v>5.7824500785337074E-2</v>
      </c>
      <c r="Q45" s="99">
        <f t="shared" si="6"/>
        <v>0.20207001323910445</v>
      </c>
      <c r="R45" s="137"/>
      <c r="S45" s="67">
        <v>108</v>
      </c>
      <c r="T45" s="38" t="s">
        <v>43</v>
      </c>
      <c r="U45" s="30">
        <v>10404</v>
      </c>
      <c r="V45" s="30">
        <v>13706695.684542021</v>
      </c>
      <c r="W45" s="28">
        <v>6102462.0919744456</v>
      </c>
      <c r="X45" s="46">
        <v>19809157.776516467</v>
      </c>
      <c r="Y45" s="91">
        <v>-1483947</v>
      </c>
      <c r="Z45" s="46">
        <v>4887678.4558476442</v>
      </c>
      <c r="AA45" s="31">
        <f t="shared" si="10"/>
        <v>23212889.232364111</v>
      </c>
      <c r="AB45" s="47">
        <f t="shared" si="11"/>
        <v>2231.1504452483769</v>
      </c>
    </row>
    <row r="46" spans="1:28" ht="14.4" x14ac:dyDescent="0.3">
      <c r="A46" s="29">
        <v>109</v>
      </c>
      <c r="B46" s="26" t="s">
        <v>44</v>
      </c>
      <c r="C46" s="105">
        <v>67848</v>
      </c>
      <c r="D46" s="143">
        <v>90418101.272967234</v>
      </c>
      <c r="E46" s="73">
        <v>8805832.5445892755</v>
      </c>
      <c r="F46" s="96">
        <f t="shared" si="8"/>
        <v>99223933.817556515</v>
      </c>
      <c r="G46" s="155">
        <v>-13709963</v>
      </c>
      <c r="H46" s="47">
        <v>33850514.833271571</v>
      </c>
      <c r="I46" s="144">
        <f t="shared" si="9"/>
        <v>119364485.65082809</v>
      </c>
      <c r="J46" s="28">
        <f t="shared" si="1"/>
        <v>1759.2926195441</v>
      </c>
      <c r="K46" s="142"/>
      <c r="L46" s="97">
        <f t="shared" si="2"/>
        <v>9403535.1246192753</v>
      </c>
      <c r="M46" s="98">
        <f t="shared" si="3"/>
        <v>8.5517041091582549E-2</v>
      </c>
      <c r="N46" s="97">
        <f t="shared" si="4"/>
        <v>133.44502256912006</v>
      </c>
      <c r="O46" s="45"/>
      <c r="P46" s="99">
        <f t="shared" si="5"/>
        <v>5.3156428324143912E-2</v>
      </c>
      <c r="Q46" s="99">
        <f t="shared" si="6"/>
        <v>0.18098778826796513</v>
      </c>
      <c r="R46" s="137"/>
      <c r="S46" s="67">
        <v>109</v>
      </c>
      <c r="T46" s="38" t="s">
        <v>44</v>
      </c>
      <c r="U46" s="30">
        <v>67633</v>
      </c>
      <c r="V46" s="30">
        <v>84616199.453897834</v>
      </c>
      <c r="W46" s="28">
        <v>9599561.0437602084</v>
      </c>
      <c r="X46" s="46">
        <v>94215760.497658044</v>
      </c>
      <c r="Y46" s="91">
        <v>-12917693</v>
      </c>
      <c r="Z46" s="46">
        <v>28662883.02855077</v>
      </c>
      <c r="AA46" s="31">
        <f t="shared" si="10"/>
        <v>109960950.52620882</v>
      </c>
      <c r="AB46" s="47">
        <f t="shared" si="11"/>
        <v>1625.84759697498</v>
      </c>
    </row>
    <row r="47" spans="1:28" ht="14.4" x14ac:dyDescent="0.3">
      <c r="A47" s="29">
        <v>111</v>
      </c>
      <c r="B47" s="26" t="s">
        <v>45</v>
      </c>
      <c r="C47" s="105">
        <v>18497</v>
      </c>
      <c r="D47" s="143">
        <v>36959007.314317159</v>
      </c>
      <c r="E47" s="73">
        <v>9195659.2646977734</v>
      </c>
      <c r="F47" s="96">
        <f t="shared" si="8"/>
        <v>46154666.579014935</v>
      </c>
      <c r="G47" s="154">
        <v>-2720972</v>
      </c>
      <c r="H47" s="47">
        <v>10371795.622115329</v>
      </c>
      <c r="I47" s="144">
        <f t="shared" si="9"/>
        <v>53805490.201130264</v>
      </c>
      <c r="J47" s="28">
        <f t="shared" si="1"/>
        <v>2908.8765854533308</v>
      </c>
      <c r="K47" s="142"/>
      <c r="L47" s="97">
        <f t="shared" si="2"/>
        <v>4705202.462797448</v>
      </c>
      <c r="M47" s="98">
        <f t="shared" si="3"/>
        <v>9.5828409150524693E-2</v>
      </c>
      <c r="N47" s="97">
        <f t="shared" si="4"/>
        <v>278.55099814241748</v>
      </c>
      <c r="O47" s="45"/>
      <c r="P47" s="99">
        <f t="shared" si="5"/>
        <v>7.9923974385079033E-2</v>
      </c>
      <c r="Q47" s="99">
        <f t="shared" si="6"/>
        <v>0.14640530005250785</v>
      </c>
      <c r="R47" s="137"/>
      <c r="S47" s="67">
        <v>111</v>
      </c>
      <c r="T47" s="38" t="s">
        <v>45</v>
      </c>
      <c r="U47" s="30">
        <v>18667</v>
      </c>
      <c r="V47" s="30">
        <v>34447654.803390965</v>
      </c>
      <c r="W47" s="28">
        <v>8291156.144199972</v>
      </c>
      <c r="X47" s="46">
        <v>42738810.94759094</v>
      </c>
      <c r="Y47" s="91">
        <v>-2685756</v>
      </c>
      <c r="Z47" s="46">
        <v>9047232.7907418758</v>
      </c>
      <c r="AA47" s="31">
        <f t="shared" si="10"/>
        <v>49100287.738332815</v>
      </c>
      <c r="AB47" s="47">
        <f t="shared" si="11"/>
        <v>2630.3255873109133</v>
      </c>
    </row>
    <row r="48" spans="1:28" ht="14.4" x14ac:dyDescent="0.3">
      <c r="A48" s="29">
        <v>139</v>
      </c>
      <c r="B48" s="26" t="s">
        <v>46</v>
      </c>
      <c r="C48" s="105">
        <v>9848</v>
      </c>
      <c r="D48" s="143">
        <v>19704465.714208219</v>
      </c>
      <c r="E48" s="73">
        <v>8472522.5074662063</v>
      </c>
      <c r="F48" s="96">
        <f t="shared" si="8"/>
        <v>28176988.221674427</v>
      </c>
      <c r="G48" s="155">
        <v>-152546</v>
      </c>
      <c r="H48" s="47">
        <v>5004287.0848299433</v>
      </c>
      <c r="I48" s="144">
        <f t="shared" si="9"/>
        <v>33028729.306504369</v>
      </c>
      <c r="J48" s="28">
        <f t="shared" si="1"/>
        <v>3353.851473040655</v>
      </c>
      <c r="K48" s="142"/>
      <c r="L48" s="97">
        <f t="shared" si="2"/>
        <v>2332525.8794547357</v>
      </c>
      <c r="M48" s="98">
        <f t="shared" si="3"/>
        <v>7.5987438804868732E-2</v>
      </c>
      <c r="N48" s="97">
        <f t="shared" si="4"/>
        <v>235.58619195068832</v>
      </c>
      <c r="O48" s="45"/>
      <c r="P48" s="99">
        <f t="shared" si="5"/>
        <v>5.5240698219546136E-2</v>
      </c>
      <c r="Q48" s="99">
        <f t="shared" si="6"/>
        <v>0.2113155560468265</v>
      </c>
      <c r="R48" s="137"/>
      <c r="S48" s="67">
        <v>139</v>
      </c>
      <c r="T48" s="38" t="s">
        <v>46</v>
      </c>
      <c r="U48" s="30">
        <v>9844</v>
      </c>
      <c r="V48" s="30">
        <v>18413898.8498597</v>
      </c>
      <c r="W48" s="28">
        <v>8288054.8079323312</v>
      </c>
      <c r="X48" s="46">
        <v>26701953.657792032</v>
      </c>
      <c r="Y48" s="91">
        <v>-137033</v>
      </c>
      <c r="Z48" s="46">
        <v>4131282.7692576</v>
      </c>
      <c r="AA48" s="31">
        <f t="shared" si="10"/>
        <v>30696203.427049633</v>
      </c>
      <c r="AB48" s="47">
        <f t="shared" si="11"/>
        <v>3118.2652810899667</v>
      </c>
    </row>
    <row r="49" spans="1:28" ht="14.4" x14ac:dyDescent="0.3">
      <c r="A49" s="29">
        <v>140</v>
      </c>
      <c r="B49" s="26" t="s">
        <v>47</v>
      </c>
      <c r="C49" s="105">
        <v>21124</v>
      </c>
      <c r="D49" s="143">
        <v>42433124.985298663</v>
      </c>
      <c r="E49" s="73">
        <v>12614277.85277712</v>
      </c>
      <c r="F49" s="96">
        <f t="shared" si="8"/>
        <v>55047402.838075787</v>
      </c>
      <c r="G49" s="154">
        <v>-1375841</v>
      </c>
      <c r="H49" s="47">
        <v>12041771.104797313</v>
      </c>
      <c r="I49" s="144">
        <f t="shared" si="9"/>
        <v>65713332.942873098</v>
      </c>
      <c r="J49" s="28">
        <f t="shared" si="1"/>
        <v>3110.8375754058461</v>
      </c>
      <c r="K49" s="142"/>
      <c r="L49" s="97">
        <f t="shared" si="2"/>
        <v>4181433.447929047</v>
      </c>
      <c r="M49" s="98">
        <f t="shared" si="3"/>
        <v>6.7955539846005025E-2</v>
      </c>
      <c r="N49" s="97">
        <f t="shared" si="4"/>
        <v>231.20918271846085</v>
      </c>
      <c r="O49" s="45"/>
      <c r="P49" s="99">
        <f t="shared" si="5"/>
        <v>4.8933706244537634E-2</v>
      </c>
      <c r="Q49" s="99">
        <f t="shared" si="6"/>
        <v>0.14087964794278607</v>
      </c>
      <c r="R49" s="137"/>
      <c r="S49" s="67">
        <v>140</v>
      </c>
      <c r="T49" s="38" t="s">
        <v>47</v>
      </c>
      <c r="U49" s="30">
        <v>21368</v>
      </c>
      <c r="V49" s="30">
        <v>40957614.701453649</v>
      </c>
      <c r="W49" s="28">
        <v>11521776.999247974</v>
      </c>
      <c r="X49" s="46">
        <v>52479391.700701624</v>
      </c>
      <c r="Y49" s="91">
        <v>-1502305</v>
      </c>
      <c r="Z49" s="46">
        <v>10554812.794242427</v>
      </c>
      <c r="AA49" s="31">
        <f t="shared" si="10"/>
        <v>61531899.494944051</v>
      </c>
      <c r="AB49" s="47">
        <f t="shared" si="11"/>
        <v>2879.6283926873853</v>
      </c>
    </row>
    <row r="50" spans="1:28" ht="14.4" x14ac:dyDescent="0.3">
      <c r="A50" s="29">
        <v>142</v>
      </c>
      <c r="B50" s="26" t="s">
        <v>48</v>
      </c>
      <c r="C50" s="105">
        <v>6625</v>
      </c>
      <c r="D50" s="143">
        <v>11275186.189951492</v>
      </c>
      <c r="E50" s="73">
        <v>4658004.6736691194</v>
      </c>
      <c r="F50" s="96">
        <f t="shared" si="8"/>
        <v>15933190.863620613</v>
      </c>
      <c r="G50" s="155">
        <v>-722680</v>
      </c>
      <c r="H50" s="47">
        <v>3955624.3798914258</v>
      </c>
      <c r="I50" s="144">
        <f t="shared" si="9"/>
        <v>19166135.243512038</v>
      </c>
      <c r="J50" s="28">
        <f t="shared" si="1"/>
        <v>2893.0015461904964</v>
      </c>
      <c r="K50" s="142"/>
      <c r="L50" s="97">
        <f t="shared" si="2"/>
        <v>1127907.4372680113</v>
      </c>
      <c r="M50" s="98">
        <f t="shared" si="3"/>
        <v>6.2528727843074491E-2</v>
      </c>
      <c r="N50" s="97">
        <f t="shared" si="4"/>
        <v>205.14164360607856</v>
      </c>
      <c r="O50" s="45"/>
      <c r="P50" s="99">
        <f t="shared" si="5"/>
        <v>3.9320300125322616E-2</v>
      </c>
      <c r="Q50" s="99">
        <f t="shared" si="6"/>
        <v>0.1650333013395</v>
      </c>
      <c r="R50" s="137"/>
      <c r="S50" s="67">
        <v>142</v>
      </c>
      <c r="T50" s="38" t="s">
        <v>48</v>
      </c>
      <c r="U50" s="30">
        <v>6711</v>
      </c>
      <c r="V50" s="30">
        <v>10983650.084508784</v>
      </c>
      <c r="W50" s="28">
        <v>4346745.0417091567</v>
      </c>
      <c r="X50" s="46">
        <v>15330395.126217941</v>
      </c>
      <c r="Y50" s="91">
        <v>-687456</v>
      </c>
      <c r="Z50" s="46">
        <v>3395288.6800260874</v>
      </c>
      <c r="AA50" s="31">
        <f t="shared" si="10"/>
        <v>18038227.806244027</v>
      </c>
      <c r="AB50" s="47">
        <f t="shared" si="11"/>
        <v>2687.8599025844178</v>
      </c>
    </row>
    <row r="51" spans="1:28" ht="14.4" x14ac:dyDescent="0.3">
      <c r="A51" s="29">
        <v>143</v>
      </c>
      <c r="B51" s="26" t="s">
        <v>49</v>
      </c>
      <c r="C51" s="105">
        <v>6866</v>
      </c>
      <c r="D51" s="143">
        <v>11859528.44951183</v>
      </c>
      <c r="E51" s="73">
        <v>5279582.2937680688</v>
      </c>
      <c r="F51" s="96">
        <f t="shared" si="8"/>
        <v>17139110.743279897</v>
      </c>
      <c r="G51" s="154">
        <v>-804142</v>
      </c>
      <c r="H51" s="47">
        <v>4448754.3824066538</v>
      </c>
      <c r="I51" s="144">
        <f t="shared" si="9"/>
        <v>20783723.125686549</v>
      </c>
      <c r="J51" s="28">
        <f t="shared" si="1"/>
        <v>3027.0496833216644</v>
      </c>
      <c r="K51" s="142"/>
      <c r="L51" s="97">
        <f t="shared" si="2"/>
        <v>1619082.4215890132</v>
      </c>
      <c r="M51" s="98">
        <f t="shared" si="3"/>
        <v>8.4482795508023373E-2</v>
      </c>
      <c r="N51" s="97">
        <f t="shared" si="4"/>
        <v>266.36966256431288</v>
      </c>
      <c r="O51" s="45"/>
      <c r="P51" s="99">
        <f t="shared" si="5"/>
        <v>5.8524300829994935E-2</v>
      </c>
      <c r="Q51" s="99">
        <f t="shared" si="6"/>
        <v>0.16146127273542277</v>
      </c>
      <c r="R51" s="137"/>
      <c r="S51" s="67">
        <v>143</v>
      </c>
      <c r="T51" s="38" t="s">
        <v>49</v>
      </c>
      <c r="U51" s="30">
        <v>6942</v>
      </c>
      <c r="V51" s="30">
        <v>10901489.6448311</v>
      </c>
      <c r="W51" s="28">
        <v>5290024.0784164658</v>
      </c>
      <c r="X51" s="46">
        <v>16191513.723247565</v>
      </c>
      <c r="Y51" s="91">
        <v>-857181</v>
      </c>
      <c r="Z51" s="46">
        <v>3830307.9808499706</v>
      </c>
      <c r="AA51" s="31">
        <f t="shared" si="10"/>
        <v>19164640.704097535</v>
      </c>
      <c r="AB51" s="47">
        <f t="shared" si="11"/>
        <v>2760.6800207573515</v>
      </c>
    </row>
    <row r="52" spans="1:28" ht="14.4" x14ac:dyDescent="0.3">
      <c r="A52" s="29">
        <v>145</v>
      </c>
      <c r="B52" s="26" t="s">
        <v>50</v>
      </c>
      <c r="C52" s="105">
        <v>12294</v>
      </c>
      <c r="D52" s="143">
        <v>20030879.089971989</v>
      </c>
      <c r="E52" s="73">
        <v>8480030.9285272043</v>
      </c>
      <c r="F52" s="96">
        <f t="shared" si="8"/>
        <v>28510910.018499196</v>
      </c>
      <c r="G52" s="155">
        <v>-278944</v>
      </c>
      <c r="H52" s="47">
        <v>7030770.2633567173</v>
      </c>
      <c r="I52" s="144">
        <f t="shared" si="9"/>
        <v>35262736.281855911</v>
      </c>
      <c r="J52" s="28">
        <f t="shared" si="1"/>
        <v>2868.2882936274532</v>
      </c>
      <c r="K52" s="142"/>
      <c r="L52" s="97">
        <f t="shared" si="2"/>
        <v>2197087.3668280877</v>
      </c>
      <c r="M52" s="98">
        <f t="shared" si="3"/>
        <v>6.6446219533576004E-2</v>
      </c>
      <c r="N52" s="97">
        <f t="shared" si="4"/>
        <v>173.2317352259679</v>
      </c>
      <c r="O52" s="45"/>
      <c r="P52" s="99">
        <f t="shared" si="5"/>
        <v>4.1839143755646679E-2</v>
      </c>
      <c r="Q52" s="99">
        <f t="shared" si="6"/>
        <v>0.17563909070488926</v>
      </c>
      <c r="R52" s="137"/>
      <c r="S52" s="67">
        <v>145</v>
      </c>
      <c r="T52" s="38" t="s">
        <v>50</v>
      </c>
      <c r="U52" s="30">
        <v>12269</v>
      </c>
      <c r="V52" s="30">
        <v>19304001.447136782</v>
      </c>
      <c r="W52" s="28">
        <v>8061940.9724601517</v>
      </c>
      <c r="X52" s="46">
        <v>27365942.419596933</v>
      </c>
      <c r="Y52" s="91">
        <v>-280675</v>
      </c>
      <c r="Z52" s="46">
        <v>5980381.4954308905</v>
      </c>
      <c r="AA52" s="31">
        <f t="shared" si="10"/>
        <v>33065648.915027823</v>
      </c>
      <c r="AB52" s="47">
        <f t="shared" si="11"/>
        <v>2695.0565584014853</v>
      </c>
    </row>
    <row r="53" spans="1:28" ht="14.4" x14ac:dyDescent="0.3">
      <c r="A53" s="29">
        <v>146</v>
      </c>
      <c r="B53" s="26" t="s">
        <v>51</v>
      </c>
      <c r="C53" s="105">
        <v>4749</v>
      </c>
      <c r="D53" s="143">
        <v>17125675.706543736</v>
      </c>
      <c r="E53" s="73">
        <v>2923575.509656027</v>
      </c>
      <c r="F53" s="96">
        <f t="shared" si="8"/>
        <v>20049251.216199763</v>
      </c>
      <c r="G53" s="154">
        <v>-46789</v>
      </c>
      <c r="H53" s="47">
        <v>3398248.2664847337</v>
      </c>
      <c r="I53" s="144">
        <f t="shared" si="9"/>
        <v>23400710.482684497</v>
      </c>
      <c r="J53" s="28">
        <f t="shared" si="1"/>
        <v>4927.5027337722668</v>
      </c>
      <c r="K53" s="142"/>
      <c r="L53" s="97">
        <f t="shared" si="2"/>
        <v>864305.94385864958</v>
      </c>
      <c r="M53" s="98">
        <f t="shared" si="3"/>
        <v>3.8351545490302959E-2</v>
      </c>
      <c r="N53" s="97">
        <f t="shared" si="4"/>
        <v>287.51827035331553</v>
      </c>
      <c r="O53" s="45"/>
      <c r="P53" s="99">
        <f t="shared" si="5"/>
        <v>1.6364994256788057E-2</v>
      </c>
      <c r="Q53" s="99">
        <f t="shared" si="6"/>
        <v>0.11576260266435501</v>
      </c>
      <c r="R53" s="137"/>
      <c r="S53" s="67">
        <v>146</v>
      </c>
      <c r="T53" s="38" t="s">
        <v>51</v>
      </c>
      <c r="U53" s="30">
        <v>4857</v>
      </c>
      <c r="V53" s="30">
        <v>16362986.938511208</v>
      </c>
      <c r="W53" s="28">
        <v>3363441.3913632175</v>
      </c>
      <c r="X53" s="46">
        <v>19726428.329874426</v>
      </c>
      <c r="Y53" s="91">
        <v>-235697</v>
      </c>
      <c r="Z53" s="46">
        <v>3045673.2089514192</v>
      </c>
      <c r="AA53" s="31">
        <f t="shared" si="10"/>
        <v>22536404.538825847</v>
      </c>
      <c r="AB53" s="47">
        <f t="shared" si="11"/>
        <v>4639.9844634189512</v>
      </c>
    </row>
    <row r="54" spans="1:28" ht="14.4" x14ac:dyDescent="0.3">
      <c r="A54" s="29">
        <v>148</v>
      </c>
      <c r="B54" s="26" t="s">
        <v>52</v>
      </c>
      <c r="C54" s="105">
        <v>6862</v>
      </c>
      <c r="D54" s="143">
        <v>22655876.818468232</v>
      </c>
      <c r="E54" s="73">
        <v>2013397.2395173514</v>
      </c>
      <c r="F54" s="96">
        <f t="shared" si="8"/>
        <v>24669274.057985581</v>
      </c>
      <c r="G54" s="155">
        <v>-702904</v>
      </c>
      <c r="H54" s="47">
        <v>3815325.5691645211</v>
      </c>
      <c r="I54" s="144">
        <f t="shared" si="9"/>
        <v>27781695.627150103</v>
      </c>
      <c r="J54" s="28">
        <f t="shared" si="1"/>
        <v>4048.6294997304144</v>
      </c>
      <c r="K54" s="142"/>
      <c r="L54" s="97">
        <f t="shared" si="2"/>
        <v>1551854.109862756</v>
      </c>
      <c r="M54" s="98">
        <f t="shared" si="3"/>
        <v>5.9163686095471554E-2</v>
      </c>
      <c r="N54" s="97">
        <f t="shared" si="4"/>
        <v>251.05580387297323</v>
      </c>
      <c r="O54" s="45"/>
      <c r="P54" s="99">
        <f t="shared" si="5"/>
        <v>4.2082622845056816E-2</v>
      </c>
      <c r="Q54" s="99">
        <f t="shared" si="6"/>
        <v>0.16024808487546327</v>
      </c>
      <c r="R54" s="137"/>
      <c r="S54" s="67">
        <v>148</v>
      </c>
      <c r="T54" s="38" t="s">
        <v>52</v>
      </c>
      <c r="U54" s="30">
        <v>6907</v>
      </c>
      <c r="V54" s="30">
        <v>21634412.837641124</v>
      </c>
      <c r="W54" s="28">
        <v>2038637.1846636436</v>
      </c>
      <c r="X54" s="46">
        <v>23673050.022304766</v>
      </c>
      <c r="Y54" s="91">
        <v>-731579</v>
      </c>
      <c r="Z54" s="46">
        <v>3288370.494982583</v>
      </c>
      <c r="AA54" s="31">
        <f t="shared" si="10"/>
        <v>26229841.517287347</v>
      </c>
      <c r="AB54" s="47">
        <f t="shared" si="11"/>
        <v>3797.5736958574412</v>
      </c>
    </row>
    <row r="55" spans="1:28" ht="14.4" x14ac:dyDescent="0.3">
      <c r="A55" s="29">
        <v>149</v>
      </c>
      <c r="B55" s="26" t="s">
        <v>53</v>
      </c>
      <c r="C55" s="105">
        <v>5321</v>
      </c>
      <c r="D55" s="143">
        <v>7191250.719623724</v>
      </c>
      <c r="E55" s="73">
        <v>-474054.01027349744</v>
      </c>
      <c r="F55" s="96">
        <f t="shared" si="8"/>
        <v>6717196.7093502264</v>
      </c>
      <c r="G55" s="154">
        <v>-1113462</v>
      </c>
      <c r="H55" s="47">
        <v>2847437.0969383563</v>
      </c>
      <c r="I55" s="144">
        <f t="shared" si="9"/>
        <v>8451171.8062885832</v>
      </c>
      <c r="J55" s="28">
        <f t="shared" si="1"/>
        <v>1588.2675824635564</v>
      </c>
      <c r="K55" s="142"/>
      <c r="L55" s="97">
        <f t="shared" si="2"/>
        <v>846969.18655926455</v>
      </c>
      <c r="M55" s="98">
        <f t="shared" si="3"/>
        <v>0.11138172257032961</v>
      </c>
      <c r="N55" s="97">
        <f t="shared" si="4"/>
        <v>176.42157063115405</v>
      </c>
      <c r="O55" s="45"/>
      <c r="P55" s="99">
        <f t="shared" si="5"/>
        <v>5.5739282084197539E-2</v>
      </c>
      <c r="Q55" s="99">
        <f t="shared" si="6"/>
        <v>0.24139270415804681</v>
      </c>
      <c r="R55" s="137"/>
      <c r="S55" s="67">
        <v>149</v>
      </c>
      <c r="T55" s="38" t="s">
        <v>53</v>
      </c>
      <c r="U55" s="30">
        <v>5386</v>
      </c>
      <c r="V55" s="30">
        <v>6875208.7191235442</v>
      </c>
      <c r="W55" s="28">
        <v>-512656.12366701337</v>
      </c>
      <c r="X55" s="46">
        <v>6362552.5954565313</v>
      </c>
      <c r="Y55" s="91">
        <v>-1052094</v>
      </c>
      <c r="Z55" s="46">
        <v>2293744.0242727874</v>
      </c>
      <c r="AA55" s="31">
        <f t="shared" si="10"/>
        <v>7604202.6197293187</v>
      </c>
      <c r="AB55" s="47">
        <f t="shared" si="11"/>
        <v>1411.8460118324024</v>
      </c>
    </row>
    <row r="56" spans="1:28" ht="14.4" x14ac:dyDescent="0.3">
      <c r="A56" s="29">
        <v>151</v>
      </c>
      <c r="B56" s="26" t="s">
        <v>54</v>
      </c>
      <c r="C56" s="105">
        <v>1925</v>
      </c>
      <c r="D56" s="143">
        <v>5421923.5965869678</v>
      </c>
      <c r="E56" s="73">
        <v>1750511.9469124302</v>
      </c>
      <c r="F56" s="96">
        <f t="shared" si="8"/>
        <v>7172435.543499398</v>
      </c>
      <c r="G56" s="155">
        <v>-508350</v>
      </c>
      <c r="H56" s="47">
        <v>1630175.0067259241</v>
      </c>
      <c r="I56" s="144">
        <f t="shared" si="9"/>
        <v>8294260.5502253221</v>
      </c>
      <c r="J56" s="28">
        <f t="shared" si="1"/>
        <v>4308.7067793378301</v>
      </c>
      <c r="K56" s="142"/>
      <c r="L56" s="97">
        <f t="shared" si="2"/>
        <v>621968.89302462339</v>
      </c>
      <c r="M56" s="98">
        <f t="shared" si="3"/>
        <v>8.1066899019784408E-2</v>
      </c>
      <c r="N56" s="97">
        <f t="shared" si="4"/>
        <v>376.21489968601099</v>
      </c>
      <c r="O56" s="45"/>
      <c r="P56" s="99">
        <f t="shared" si="5"/>
        <v>6.7606236082242477E-2</v>
      </c>
      <c r="Q56" s="99">
        <f t="shared" si="6"/>
        <v>0.1206878258492583</v>
      </c>
      <c r="R56" s="137"/>
      <c r="S56" s="67">
        <v>151</v>
      </c>
      <c r="T56" s="38" t="s">
        <v>54</v>
      </c>
      <c r="U56" s="30">
        <v>1951</v>
      </c>
      <c r="V56" s="30">
        <v>4926074.8838504897</v>
      </c>
      <c r="W56" s="28">
        <v>1792165.7006367615</v>
      </c>
      <c r="X56" s="46">
        <v>6718240.584487251</v>
      </c>
      <c r="Y56" s="91">
        <v>-500569</v>
      </c>
      <c r="Z56" s="46">
        <v>1454620.072713448</v>
      </c>
      <c r="AA56" s="31">
        <f t="shared" si="10"/>
        <v>7672291.6572006987</v>
      </c>
      <c r="AB56" s="47">
        <f t="shared" si="11"/>
        <v>3932.4918796518191</v>
      </c>
    </row>
    <row r="57" spans="1:28" ht="14.4" x14ac:dyDescent="0.3">
      <c r="A57" s="29">
        <v>152</v>
      </c>
      <c r="B57" s="26" t="s">
        <v>55</v>
      </c>
      <c r="C57" s="105">
        <v>4471</v>
      </c>
      <c r="D57" s="143">
        <v>8070977.0344419349</v>
      </c>
      <c r="E57" s="73">
        <v>3762608.899784565</v>
      </c>
      <c r="F57" s="96">
        <f t="shared" si="8"/>
        <v>11833585.9342265</v>
      </c>
      <c r="G57" s="154">
        <v>-38836</v>
      </c>
      <c r="H57" s="47">
        <v>3069373.9177572746</v>
      </c>
      <c r="I57" s="144">
        <f t="shared" si="9"/>
        <v>14864123.851983774</v>
      </c>
      <c r="J57" s="28">
        <f t="shared" si="1"/>
        <v>3324.5635991911818</v>
      </c>
      <c r="K57" s="142"/>
      <c r="L57" s="97">
        <f t="shared" si="2"/>
        <v>273189.16897143051</v>
      </c>
      <c r="M57" s="98">
        <f t="shared" si="3"/>
        <v>1.8723212385392554E-2</v>
      </c>
      <c r="N57" s="97">
        <f t="shared" si="4"/>
        <v>97.90842824639094</v>
      </c>
      <c r="O57" s="45"/>
      <c r="P57" s="99">
        <f t="shared" si="5"/>
        <v>-1.0094154666929533E-2</v>
      </c>
      <c r="Q57" s="99">
        <f t="shared" si="6"/>
        <v>0.16335257624874533</v>
      </c>
      <c r="R57" s="137"/>
      <c r="S57" s="67">
        <v>152</v>
      </c>
      <c r="T57" s="38" t="s">
        <v>55</v>
      </c>
      <c r="U57" s="30">
        <v>4522</v>
      </c>
      <c r="V57" s="30">
        <v>8306636.821448395</v>
      </c>
      <c r="W57" s="28">
        <v>3647617.2018167078</v>
      </c>
      <c r="X57" s="46">
        <v>11954254.023265103</v>
      </c>
      <c r="Y57" s="49">
        <v>-1706</v>
      </c>
      <c r="Z57" s="46">
        <v>2638386.6597472411</v>
      </c>
      <c r="AA57" s="31">
        <f t="shared" si="10"/>
        <v>14590934.683012344</v>
      </c>
      <c r="AB57" s="47">
        <f t="shared" si="11"/>
        <v>3226.6551709447908</v>
      </c>
    </row>
    <row r="58" spans="1:28" ht="14.4" x14ac:dyDescent="0.3">
      <c r="A58" s="29">
        <v>153</v>
      </c>
      <c r="B58" s="26" t="s">
        <v>56</v>
      </c>
      <c r="C58" s="105">
        <v>26075</v>
      </c>
      <c r="D58" s="143">
        <v>50336123.710306853</v>
      </c>
      <c r="E58" s="73">
        <v>9469194.7218488697</v>
      </c>
      <c r="F58" s="96">
        <f t="shared" si="8"/>
        <v>59805318.432155721</v>
      </c>
      <c r="G58" s="155">
        <v>-1153477</v>
      </c>
      <c r="H58" s="47">
        <v>12758780.584468951</v>
      </c>
      <c r="I58" s="144">
        <f t="shared" si="9"/>
        <v>71410622.016624674</v>
      </c>
      <c r="J58" s="28">
        <f t="shared" si="1"/>
        <v>2738.6623975694984</v>
      </c>
      <c r="K58" s="142"/>
      <c r="L58" s="97">
        <f t="shared" si="2"/>
        <v>4442547.2346216887</v>
      </c>
      <c r="M58" s="98">
        <f t="shared" si="3"/>
        <v>6.6338285057219226E-2</v>
      </c>
      <c r="N58" s="97">
        <f t="shared" si="4"/>
        <v>212.32790300170791</v>
      </c>
      <c r="O58" s="45"/>
      <c r="P58" s="99">
        <f t="shared" si="5"/>
        <v>4.3546721599362348E-2</v>
      </c>
      <c r="Q58" s="99">
        <f t="shared" si="6"/>
        <v>0.14912170628808008</v>
      </c>
      <c r="R58" s="137"/>
      <c r="S58" s="67">
        <v>153</v>
      </c>
      <c r="T58" s="38" t="s">
        <v>56</v>
      </c>
      <c r="U58" s="30">
        <v>26508</v>
      </c>
      <c r="V58" s="30">
        <v>48430443.701657526</v>
      </c>
      <c r="W58" s="28">
        <v>8879226.4782236367</v>
      </c>
      <c r="X58" s="46">
        <v>57309670.179881163</v>
      </c>
      <c r="Y58" s="91">
        <v>-1444667</v>
      </c>
      <c r="Z58" s="46">
        <v>11103071.602121819</v>
      </c>
      <c r="AA58" s="31">
        <f t="shared" si="10"/>
        <v>66968074.782002985</v>
      </c>
      <c r="AB58" s="47">
        <f t="shared" si="11"/>
        <v>2526.3344945677904</v>
      </c>
    </row>
    <row r="59" spans="1:28" ht="14.4" x14ac:dyDescent="0.3">
      <c r="A59" s="29">
        <v>165</v>
      </c>
      <c r="B59" s="26" t="s">
        <v>57</v>
      </c>
      <c r="C59" s="105">
        <v>16237</v>
      </c>
      <c r="D59" s="143">
        <v>19844355.114684224</v>
      </c>
      <c r="E59" s="73">
        <v>5296405.927394961</v>
      </c>
      <c r="F59" s="96">
        <f t="shared" si="8"/>
        <v>25140761.042079184</v>
      </c>
      <c r="G59" s="154">
        <v>-2136157</v>
      </c>
      <c r="H59" s="47">
        <v>8274236.0939610945</v>
      </c>
      <c r="I59" s="144">
        <f t="shared" si="9"/>
        <v>31278840.136040278</v>
      </c>
      <c r="J59" s="28">
        <f t="shared" si="1"/>
        <v>1926.3928149313467</v>
      </c>
      <c r="K59" s="142"/>
      <c r="L59" s="97">
        <f t="shared" si="2"/>
        <v>2791203.8959086835</v>
      </c>
      <c r="M59" s="98">
        <f t="shared" si="3"/>
        <v>9.7979483884893567E-2</v>
      </c>
      <c r="N59" s="97">
        <f t="shared" si="4"/>
        <v>190.71766473750063</v>
      </c>
      <c r="O59" s="45"/>
      <c r="P59" s="99">
        <f t="shared" si="5"/>
        <v>5.0869190838169098E-2</v>
      </c>
      <c r="Q59" s="99">
        <f t="shared" si="6"/>
        <v>0.20944857187939103</v>
      </c>
      <c r="R59" s="137"/>
      <c r="S59" s="67">
        <v>165</v>
      </c>
      <c r="T59" s="38" t="s">
        <v>57</v>
      </c>
      <c r="U59" s="30">
        <v>16413</v>
      </c>
      <c r="V59" s="30">
        <v>18997608.929666057</v>
      </c>
      <c r="W59" s="28">
        <v>4926168.892792521</v>
      </c>
      <c r="X59" s="46">
        <v>23923777.82245858</v>
      </c>
      <c r="Y59" s="91">
        <v>-2277471</v>
      </c>
      <c r="Z59" s="46">
        <v>6841329.417673016</v>
      </c>
      <c r="AA59" s="31">
        <f t="shared" si="10"/>
        <v>28487636.240131594</v>
      </c>
      <c r="AB59" s="47">
        <f t="shared" si="11"/>
        <v>1735.6751501938461</v>
      </c>
    </row>
    <row r="60" spans="1:28" ht="14.4" x14ac:dyDescent="0.3">
      <c r="A60" s="29">
        <v>167</v>
      </c>
      <c r="B60" s="26" t="s">
        <v>58</v>
      </c>
      <c r="C60" s="105">
        <v>76935</v>
      </c>
      <c r="D60" s="143">
        <v>89171409.997407198</v>
      </c>
      <c r="E60" s="73">
        <v>46358486.065829672</v>
      </c>
      <c r="F60" s="96">
        <f t="shared" si="8"/>
        <v>135529896.06323686</v>
      </c>
      <c r="G60" s="155">
        <v>-1129493</v>
      </c>
      <c r="H60" s="47">
        <v>40867330.809644595</v>
      </c>
      <c r="I60" s="144">
        <f t="shared" si="9"/>
        <v>175267733.87288147</v>
      </c>
      <c r="J60" s="28">
        <f t="shared" si="1"/>
        <v>2278.1274305957168</v>
      </c>
      <c r="K60" s="142"/>
      <c r="L60" s="97">
        <f t="shared" si="2"/>
        <v>10488614.548926473</v>
      </c>
      <c r="M60" s="98">
        <f t="shared" si="3"/>
        <v>6.3652570738079409E-2</v>
      </c>
      <c r="N60" s="97">
        <f t="shared" si="4"/>
        <v>133.9619221512794</v>
      </c>
      <c r="O60" s="45"/>
      <c r="P60" s="99">
        <f t="shared" si="5"/>
        <v>3.2016897015886281E-2</v>
      </c>
      <c r="Q60" s="99">
        <f t="shared" si="6"/>
        <v>0.15112714804283534</v>
      </c>
      <c r="R60" s="137"/>
      <c r="S60" s="67">
        <v>167</v>
      </c>
      <c r="T60" s="38" t="s">
        <v>58</v>
      </c>
      <c r="U60" s="30">
        <v>76850</v>
      </c>
      <c r="V60" s="30">
        <v>85906396.131534562</v>
      </c>
      <c r="W60" s="28">
        <v>45418872.33560624</v>
      </c>
      <c r="X60" s="46">
        <v>131325268.46714079</v>
      </c>
      <c r="Y60" s="91">
        <v>-2048162</v>
      </c>
      <c r="Z60" s="46">
        <v>35502012.856814191</v>
      </c>
      <c r="AA60" s="31">
        <f t="shared" si="10"/>
        <v>164779119.323955</v>
      </c>
      <c r="AB60" s="47">
        <f t="shared" si="11"/>
        <v>2144.1655084444374</v>
      </c>
    </row>
    <row r="61" spans="1:28" ht="14.4" x14ac:dyDescent="0.3">
      <c r="A61" s="29">
        <v>169</v>
      </c>
      <c r="B61" s="26" t="s">
        <v>59</v>
      </c>
      <c r="C61" s="105">
        <v>5061</v>
      </c>
      <c r="D61" s="143">
        <v>6594915.4971405733</v>
      </c>
      <c r="E61" s="73">
        <v>2026151.1569787608</v>
      </c>
      <c r="F61" s="96">
        <f t="shared" si="8"/>
        <v>8621066.6541193351</v>
      </c>
      <c r="G61" s="154">
        <v>-1289957</v>
      </c>
      <c r="H61" s="47">
        <v>2990542.8289522468</v>
      </c>
      <c r="I61" s="144">
        <f t="shared" si="9"/>
        <v>10321652.483071582</v>
      </c>
      <c r="J61" s="28">
        <f t="shared" si="1"/>
        <v>2039.4492161769576</v>
      </c>
      <c r="K61" s="142"/>
      <c r="L61" s="97">
        <f t="shared" si="2"/>
        <v>8113.0911553874612</v>
      </c>
      <c r="M61" s="98">
        <f t="shared" si="3"/>
        <v>7.8664470528386633E-4</v>
      </c>
      <c r="N61" s="97">
        <f t="shared" si="4"/>
        <v>30.187694276276716</v>
      </c>
      <c r="O61" s="45"/>
      <c r="P61" s="99">
        <f t="shared" si="5"/>
        <v>-5.0295657625229473E-2</v>
      </c>
      <c r="Q61" s="99">
        <f t="shared" si="6"/>
        <v>0.16702049153284548</v>
      </c>
      <c r="R61" s="137"/>
      <c r="S61" s="67">
        <v>169</v>
      </c>
      <c r="T61" s="38" t="s">
        <v>59</v>
      </c>
      <c r="U61" s="30">
        <v>5133</v>
      </c>
      <c r="V61" s="30">
        <v>6737694.1089582751</v>
      </c>
      <c r="W61" s="28">
        <v>2339938.0229134625</v>
      </c>
      <c r="X61" s="46">
        <v>9077632.1318717375</v>
      </c>
      <c r="Y61" s="91">
        <v>-1326638</v>
      </c>
      <c r="Z61" s="46">
        <v>2562545.2600444579</v>
      </c>
      <c r="AA61" s="31">
        <f t="shared" si="10"/>
        <v>10313539.391916195</v>
      </c>
      <c r="AB61" s="47">
        <f t="shared" si="11"/>
        <v>2009.2615219006809</v>
      </c>
    </row>
    <row r="62" spans="1:28" ht="14.4" x14ac:dyDescent="0.3">
      <c r="A62" s="29">
        <v>171</v>
      </c>
      <c r="B62" s="26" t="s">
        <v>60</v>
      </c>
      <c r="C62" s="105">
        <v>4689</v>
      </c>
      <c r="D62" s="143">
        <v>8233717.3672612421</v>
      </c>
      <c r="E62" s="73">
        <v>2581636.3440781143</v>
      </c>
      <c r="F62" s="96">
        <f t="shared" si="8"/>
        <v>10815353.711339356</v>
      </c>
      <c r="G62" s="155">
        <v>-297194</v>
      </c>
      <c r="H62" s="47">
        <v>3093205.4594380111</v>
      </c>
      <c r="I62" s="144">
        <f t="shared" si="9"/>
        <v>13611365.170777367</v>
      </c>
      <c r="J62" s="28">
        <f t="shared" si="1"/>
        <v>2902.8289978198695</v>
      </c>
      <c r="K62" s="142"/>
      <c r="L62" s="97">
        <f t="shared" si="2"/>
        <v>664199.59908307903</v>
      </c>
      <c r="M62" s="98">
        <f t="shared" si="3"/>
        <v>5.1300772775717325E-2</v>
      </c>
      <c r="N62" s="97">
        <f t="shared" si="4"/>
        <v>186.83034632117278</v>
      </c>
      <c r="O62" s="45"/>
      <c r="P62" s="99">
        <f t="shared" si="5"/>
        <v>3.3173032850531747E-2</v>
      </c>
      <c r="Q62" s="99">
        <f t="shared" si="6"/>
        <v>0.14300809763692168</v>
      </c>
      <c r="R62" s="137"/>
      <c r="S62" s="67">
        <v>171</v>
      </c>
      <c r="T62" s="38" t="s">
        <v>60</v>
      </c>
      <c r="U62" s="30">
        <v>4767</v>
      </c>
      <c r="V62" s="30">
        <v>7617991.9193720259</v>
      </c>
      <c r="W62" s="28">
        <v>2850103.324557947</v>
      </c>
      <c r="X62" s="46">
        <v>10468095.243929973</v>
      </c>
      <c r="Y62" s="91">
        <v>-227127</v>
      </c>
      <c r="Z62" s="46">
        <v>2706197.3277643151</v>
      </c>
      <c r="AA62" s="31">
        <f t="shared" si="10"/>
        <v>12947165.571694288</v>
      </c>
      <c r="AB62" s="47">
        <f t="shared" si="11"/>
        <v>2715.9986514986967</v>
      </c>
    </row>
    <row r="63" spans="1:28" ht="14.4" x14ac:dyDescent="0.3">
      <c r="A63" s="29">
        <v>172</v>
      </c>
      <c r="B63" s="26" t="s">
        <v>61</v>
      </c>
      <c r="C63" s="105">
        <v>4297</v>
      </c>
      <c r="D63" s="143">
        <v>10522513.763905447</v>
      </c>
      <c r="E63" s="73">
        <v>3557418.6515937429</v>
      </c>
      <c r="F63" s="96">
        <f t="shared" si="8"/>
        <v>14079932.41549919</v>
      </c>
      <c r="G63" s="154">
        <v>100990</v>
      </c>
      <c r="H63" s="47">
        <v>3091260.8173740744</v>
      </c>
      <c r="I63" s="144">
        <f t="shared" si="9"/>
        <v>17272183.232873265</v>
      </c>
      <c r="J63" s="28">
        <f t="shared" si="1"/>
        <v>4019.5911642711808</v>
      </c>
      <c r="K63" s="142"/>
      <c r="L63" s="97">
        <f t="shared" si="2"/>
        <v>903144.49460663274</v>
      </c>
      <c r="M63" s="98">
        <f t="shared" si="3"/>
        <v>5.5173948149765908E-2</v>
      </c>
      <c r="N63" s="97">
        <f t="shared" si="4"/>
        <v>279.80621150293018</v>
      </c>
      <c r="O63" s="45"/>
      <c r="P63" s="99">
        <f t="shared" si="5"/>
        <v>3.2309684473152744E-2</v>
      </c>
      <c r="Q63" s="99">
        <f t="shared" si="6"/>
        <v>0.12995653676607866</v>
      </c>
      <c r="R63" s="137"/>
      <c r="S63" s="67">
        <v>172</v>
      </c>
      <c r="T63" s="38" t="s">
        <v>61</v>
      </c>
      <c r="U63" s="30">
        <v>4377</v>
      </c>
      <c r="V63" s="30">
        <v>10003219.951032614</v>
      </c>
      <c r="W63" s="28">
        <v>3636032.5206566281</v>
      </c>
      <c r="X63" s="46">
        <v>13639252.471689243</v>
      </c>
      <c r="Y63" s="49">
        <v>-5948</v>
      </c>
      <c r="Z63" s="46">
        <v>2735734.2665773886</v>
      </c>
      <c r="AA63" s="31">
        <f t="shared" si="10"/>
        <v>16369038.738266632</v>
      </c>
      <c r="AB63" s="47">
        <f t="shared" si="11"/>
        <v>3739.7849527682506</v>
      </c>
    </row>
    <row r="64" spans="1:28" ht="14.4" x14ac:dyDescent="0.3">
      <c r="A64" s="29">
        <v>176</v>
      </c>
      <c r="B64" s="26" t="s">
        <v>62</v>
      </c>
      <c r="C64" s="105">
        <v>4527</v>
      </c>
      <c r="D64" s="143">
        <v>14409344.731041979</v>
      </c>
      <c r="E64" s="73">
        <v>4553891.9203164484</v>
      </c>
      <c r="F64" s="96">
        <f t="shared" si="8"/>
        <v>18963236.651358426</v>
      </c>
      <c r="G64" s="155">
        <v>-93783</v>
      </c>
      <c r="H64" s="47">
        <v>3263766.8406399847</v>
      </c>
      <c r="I64" s="144">
        <f t="shared" si="9"/>
        <v>22133220.491998412</v>
      </c>
      <c r="J64" s="28">
        <f t="shared" si="1"/>
        <v>4889.158491716018</v>
      </c>
      <c r="K64" s="142"/>
      <c r="L64" s="97">
        <f t="shared" si="2"/>
        <v>881113.34990851954</v>
      </c>
      <c r="M64" s="98">
        <f t="shared" si="3"/>
        <v>4.1460046479978009E-2</v>
      </c>
      <c r="N64" s="97">
        <f t="shared" si="4"/>
        <v>275.15346738039261</v>
      </c>
      <c r="O64" s="45"/>
      <c r="P64" s="99">
        <f t="shared" si="5"/>
        <v>2.9218735897083681E-2</v>
      </c>
      <c r="Q64" s="99">
        <f t="shared" si="6"/>
        <v>0.1127763879195558</v>
      </c>
      <c r="R64" s="137"/>
      <c r="S64" s="67">
        <v>176</v>
      </c>
      <c r="T64" s="38" t="s">
        <v>62</v>
      </c>
      <c r="U64" s="30">
        <v>4606</v>
      </c>
      <c r="V64" s="30">
        <v>13526552.461679129</v>
      </c>
      <c r="W64" s="28">
        <v>4898332.346533929</v>
      </c>
      <c r="X64" s="46">
        <v>18424884.808213059</v>
      </c>
      <c r="Y64" s="91">
        <v>-105772</v>
      </c>
      <c r="Z64" s="46">
        <v>2932994.3338768319</v>
      </c>
      <c r="AA64" s="31">
        <f t="shared" si="10"/>
        <v>21252107.142089892</v>
      </c>
      <c r="AB64" s="47">
        <f t="shared" si="11"/>
        <v>4614.0050243356254</v>
      </c>
    </row>
    <row r="65" spans="1:28" ht="14.4" x14ac:dyDescent="0.3">
      <c r="A65" s="29">
        <v>177</v>
      </c>
      <c r="B65" s="26" t="s">
        <v>63</v>
      </c>
      <c r="C65" s="105">
        <v>1800</v>
      </c>
      <c r="D65" s="143">
        <v>3445559.2913256972</v>
      </c>
      <c r="E65" s="73">
        <v>568879.60183024837</v>
      </c>
      <c r="F65" s="96">
        <f t="shared" si="8"/>
        <v>4014438.8931559455</v>
      </c>
      <c r="G65" s="154">
        <v>-479423</v>
      </c>
      <c r="H65" s="47">
        <v>1224630.7429277042</v>
      </c>
      <c r="I65" s="144">
        <f t="shared" si="9"/>
        <v>4759646.6360836495</v>
      </c>
      <c r="J65" s="28">
        <f t="shared" si="1"/>
        <v>2644.248131157583</v>
      </c>
      <c r="K65" s="142"/>
      <c r="L65" s="97">
        <f t="shared" si="2"/>
        <v>142946.49995904043</v>
      </c>
      <c r="M65" s="98">
        <f t="shared" si="3"/>
        <v>3.0962916313432877E-2</v>
      </c>
      <c r="N65" s="97">
        <f t="shared" si="4"/>
        <v>140.61465169738267</v>
      </c>
      <c r="O65" s="45"/>
      <c r="P65" s="99">
        <f t="shared" si="5"/>
        <v>-1.1854211851769492E-3</v>
      </c>
      <c r="Q65" s="99">
        <f t="shared" si="6"/>
        <v>0.1616487121437129</v>
      </c>
      <c r="R65" s="137"/>
      <c r="S65" s="67">
        <v>177</v>
      </c>
      <c r="T65" s="38" t="s">
        <v>63</v>
      </c>
      <c r="U65" s="30">
        <v>1844</v>
      </c>
      <c r="V65" s="30">
        <v>3217148.931367395</v>
      </c>
      <c r="W65" s="28">
        <v>802054.41057762597</v>
      </c>
      <c r="X65" s="46">
        <v>4019203.3419450209</v>
      </c>
      <c r="Y65" s="91">
        <v>-456721</v>
      </c>
      <c r="Z65" s="46">
        <v>1054217.7941795881</v>
      </c>
      <c r="AA65" s="31">
        <f t="shared" si="10"/>
        <v>4616700.136124609</v>
      </c>
      <c r="AB65" s="47">
        <f t="shared" si="11"/>
        <v>2503.6334794602003</v>
      </c>
    </row>
    <row r="66" spans="1:28" ht="14.4" x14ac:dyDescent="0.3">
      <c r="A66" s="29">
        <v>178</v>
      </c>
      <c r="B66" s="26" t="s">
        <v>64</v>
      </c>
      <c r="C66" s="105">
        <v>5932</v>
      </c>
      <c r="D66" s="143">
        <v>15504023.008739166</v>
      </c>
      <c r="E66" s="73">
        <v>4588897.1601710953</v>
      </c>
      <c r="F66" s="96">
        <f t="shared" si="8"/>
        <v>20092920.168910261</v>
      </c>
      <c r="G66" s="155">
        <v>-510039</v>
      </c>
      <c r="H66" s="47">
        <v>4471020.1454842491</v>
      </c>
      <c r="I66" s="144">
        <f t="shared" si="9"/>
        <v>24053901.314394511</v>
      </c>
      <c r="J66" s="28">
        <f t="shared" si="1"/>
        <v>4054.9395337819474</v>
      </c>
      <c r="K66" s="142"/>
      <c r="L66" s="97">
        <f t="shared" si="2"/>
        <v>527333.16440073401</v>
      </c>
      <c r="M66" s="98">
        <f t="shared" si="3"/>
        <v>2.2414368344703665E-2</v>
      </c>
      <c r="N66" s="97">
        <f t="shared" si="4"/>
        <v>208.21485261880525</v>
      </c>
      <c r="O66" s="45"/>
      <c r="P66" s="99">
        <f t="shared" si="5"/>
        <v>-3.7281751179824019E-3</v>
      </c>
      <c r="Q66" s="99">
        <f t="shared" si="6"/>
        <v>0.13099682247815414</v>
      </c>
      <c r="R66" s="137"/>
      <c r="S66" s="67">
        <v>178</v>
      </c>
      <c r="T66" s="38" t="s">
        <v>64</v>
      </c>
      <c r="U66" s="30">
        <v>6116</v>
      </c>
      <c r="V66" s="30">
        <v>14922842.876175152</v>
      </c>
      <c r="W66" s="28">
        <v>5245267.5401660316</v>
      </c>
      <c r="X66" s="46">
        <v>20168110.416341186</v>
      </c>
      <c r="Y66" s="91">
        <v>-594710</v>
      </c>
      <c r="Z66" s="46">
        <v>3953167.7336525936</v>
      </c>
      <c r="AA66" s="31">
        <f t="shared" si="10"/>
        <v>23526568.149993777</v>
      </c>
      <c r="AB66" s="47">
        <f t="shared" si="11"/>
        <v>3846.7246811631421</v>
      </c>
    </row>
    <row r="67" spans="1:28" ht="14.4" x14ac:dyDescent="0.3">
      <c r="A67" s="29">
        <v>179</v>
      </c>
      <c r="B67" s="26" t="s">
        <v>65</v>
      </c>
      <c r="C67" s="105">
        <v>143420</v>
      </c>
      <c r="D67" s="143">
        <v>117034766.81125498</v>
      </c>
      <c r="E67" s="73">
        <v>58224618.289030887</v>
      </c>
      <c r="F67" s="96">
        <f t="shared" si="8"/>
        <v>175259385.10028586</v>
      </c>
      <c r="G67" s="154">
        <v>-22670982</v>
      </c>
      <c r="H67" s="47">
        <v>68129689.361854389</v>
      </c>
      <c r="I67" s="144">
        <f t="shared" si="9"/>
        <v>220718092.46214026</v>
      </c>
      <c r="J67" s="28">
        <f t="shared" si="1"/>
        <v>1538.9631324929596</v>
      </c>
      <c r="K67" s="142"/>
      <c r="L67" s="97">
        <f t="shared" si="2"/>
        <v>10773865.064377666</v>
      </c>
      <c r="M67" s="98">
        <f t="shared" si="3"/>
        <v>5.1317748517873678E-2</v>
      </c>
      <c r="N67" s="97">
        <f t="shared" si="4"/>
        <v>64.63569290193027</v>
      </c>
      <c r="O67" s="45"/>
      <c r="P67" s="99">
        <f t="shared" si="5"/>
        <v>1.4737646710494712E-2</v>
      </c>
      <c r="Q67" s="99">
        <f t="shared" si="6"/>
        <v>0.15276967133346075</v>
      </c>
      <c r="R67" s="137"/>
      <c r="S67" s="67">
        <v>179</v>
      </c>
      <c r="T67" s="38" t="s">
        <v>65</v>
      </c>
      <c r="U67" s="30">
        <v>142400</v>
      </c>
      <c r="V67" s="30">
        <v>118072174.71834891</v>
      </c>
      <c r="W67" s="28">
        <v>54641812.65408124</v>
      </c>
      <c r="X67" s="46">
        <v>172713987.37243015</v>
      </c>
      <c r="Y67" s="91">
        <v>-21870629</v>
      </c>
      <c r="Z67" s="46">
        <v>59100869.025332436</v>
      </c>
      <c r="AA67" s="31">
        <f t="shared" si="10"/>
        <v>209944227.3977626</v>
      </c>
      <c r="AB67" s="47">
        <f t="shared" si="11"/>
        <v>1474.3274395910294</v>
      </c>
    </row>
    <row r="68" spans="1:28" ht="14.4" x14ac:dyDescent="0.3">
      <c r="A68" s="29">
        <v>181</v>
      </c>
      <c r="B68" s="26" t="s">
        <v>66</v>
      </c>
      <c r="C68" s="105">
        <v>1707</v>
      </c>
      <c r="D68" s="143">
        <v>2929226.9032296399</v>
      </c>
      <c r="E68" s="73">
        <v>1756308.0528151831</v>
      </c>
      <c r="F68" s="96">
        <f t="shared" si="8"/>
        <v>4685534.9560448229</v>
      </c>
      <c r="G68" s="155">
        <v>-368521</v>
      </c>
      <c r="H68" s="47">
        <v>1389005.6133389068</v>
      </c>
      <c r="I68" s="144">
        <f t="shared" si="9"/>
        <v>5706019.5693837292</v>
      </c>
      <c r="J68" s="28">
        <f t="shared" si="1"/>
        <v>3342.7179668328818</v>
      </c>
      <c r="K68" s="142"/>
      <c r="L68" s="97">
        <f t="shared" si="2"/>
        <v>244448.37933156919</v>
      </c>
      <c r="M68" s="98">
        <f t="shared" si="3"/>
        <v>4.4757885748484515E-2</v>
      </c>
      <c r="N68" s="97">
        <f t="shared" si="4"/>
        <v>202.07898462922458</v>
      </c>
      <c r="O68" s="45"/>
      <c r="P68" s="99">
        <f t="shared" si="5"/>
        <v>1.915809537905333E-2</v>
      </c>
      <c r="Q68" s="99">
        <f t="shared" si="6"/>
        <v>0.13650235750421702</v>
      </c>
      <c r="R68" s="137"/>
      <c r="S68" s="67">
        <v>181</v>
      </c>
      <c r="T68" s="38" t="s">
        <v>66</v>
      </c>
      <c r="U68" s="30">
        <v>1739</v>
      </c>
      <c r="V68" s="30">
        <v>2802463.0488440427</v>
      </c>
      <c r="W68" s="28">
        <v>1794993.3980893858</v>
      </c>
      <c r="X68" s="46">
        <v>4597456.4469334288</v>
      </c>
      <c r="Y68" s="91">
        <v>-358061</v>
      </c>
      <c r="Z68" s="46">
        <v>1222175.7431187315</v>
      </c>
      <c r="AA68" s="31">
        <f t="shared" si="10"/>
        <v>5461571.1900521601</v>
      </c>
      <c r="AB68" s="47">
        <f t="shared" si="11"/>
        <v>3140.6389822036572</v>
      </c>
    </row>
    <row r="69" spans="1:28" ht="14.4" x14ac:dyDescent="0.3">
      <c r="A69" s="29">
        <v>182</v>
      </c>
      <c r="B69" s="26" t="s">
        <v>67</v>
      </c>
      <c r="C69" s="105">
        <v>19887</v>
      </c>
      <c r="D69" s="143">
        <v>37243793.690767735</v>
      </c>
      <c r="E69" s="73">
        <v>1317041.3091496921</v>
      </c>
      <c r="F69" s="96">
        <f t="shared" si="8"/>
        <v>38560834.999917425</v>
      </c>
      <c r="G69" s="154">
        <v>-2206088</v>
      </c>
      <c r="H69" s="47">
        <v>10917291.918066751</v>
      </c>
      <c r="I69" s="144">
        <f t="shared" si="9"/>
        <v>47272038.917984173</v>
      </c>
      <c r="J69" s="28">
        <f t="shared" si="1"/>
        <v>2377.0321777032318</v>
      </c>
      <c r="K69" s="142"/>
      <c r="L69" s="97">
        <f t="shared" si="2"/>
        <v>712168.4351612553</v>
      </c>
      <c r="M69" s="98">
        <f t="shared" si="3"/>
        <v>1.5295756362208777E-2</v>
      </c>
      <c r="N69" s="97">
        <f t="shared" si="4"/>
        <v>70.03235197620188</v>
      </c>
      <c r="O69" s="45"/>
      <c r="P69" s="99">
        <f t="shared" si="5"/>
        <v>-1.7037506513381429E-2</v>
      </c>
      <c r="Q69" s="99">
        <f t="shared" si="6"/>
        <v>0.15570660324514574</v>
      </c>
      <c r="R69" s="137"/>
      <c r="S69" s="67">
        <v>182</v>
      </c>
      <c r="T69" s="38" t="s">
        <v>67</v>
      </c>
      <c r="U69" s="30">
        <v>20182</v>
      </c>
      <c r="V69" s="30">
        <v>35726504.851418145</v>
      </c>
      <c r="W69" s="28">
        <v>3502697.9466867521</v>
      </c>
      <c r="X69" s="46">
        <v>39229202.798104897</v>
      </c>
      <c r="Y69" s="91">
        <v>-2115754</v>
      </c>
      <c r="Z69" s="46">
        <v>9446421.6847180203</v>
      </c>
      <c r="AA69" s="31">
        <f t="shared" si="10"/>
        <v>46559870.482822917</v>
      </c>
      <c r="AB69" s="47">
        <f t="shared" si="11"/>
        <v>2306.9998257270299</v>
      </c>
    </row>
    <row r="70" spans="1:28" ht="14.4" x14ac:dyDescent="0.3">
      <c r="A70" s="29">
        <v>186</v>
      </c>
      <c r="B70" s="26" t="s">
        <v>68</v>
      </c>
      <c r="C70" s="105">
        <v>44455</v>
      </c>
      <c r="D70" s="143">
        <v>32418811.871025719</v>
      </c>
      <c r="E70" s="73">
        <v>-4500850.6568917381</v>
      </c>
      <c r="F70" s="96">
        <f t="shared" si="8"/>
        <v>27917961.214133982</v>
      </c>
      <c r="G70" s="155">
        <v>-307318</v>
      </c>
      <c r="H70" s="47">
        <v>17314322.586308207</v>
      </c>
      <c r="I70" s="144">
        <f t="shared" si="9"/>
        <v>44924965.800442189</v>
      </c>
      <c r="J70" s="28">
        <f t="shared" si="1"/>
        <v>1010.5717197265142</v>
      </c>
      <c r="K70" s="142"/>
      <c r="L70" s="97">
        <f t="shared" si="2"/>
        <v>5065694.7272286117</v>
      </c>
      <c r="M70" s="98">
        <f t="shared" si="3"/>
        <v>0.12708949739507114</v>
      </c>
      <c r="N70" s="97">
        <f t="shared" si="4"/>
        <v>98.68978901768628</v>
      </c>
      <c r="O70" s="45"/>
      <c r="P70" s="99">
        <f t="shared" si="5"/>
        <v>6.8499511088141229E-2</v>
      </c>
      <c r="Q70" s="99">
        <f t="shared" si="6"/>
        <v>0.22719402778748687</v>
      </c>
      <c r="R70" s="137"/>
      <c r="S70" s="67">
        <v>186</v>
      </c>
      <c r="T70" s="38" t="s">
        <v>68</v>
      </c>
      <c r="U70" s="30">
        <v>43711</v>
      </c>
      <c r="V70" s="30">
        <v>31422364.77995722</v>
      </c>
      <c r="W70" s="28">
        <v>-5294171.9970678585</v>
      </c>
      <c r="X70" s="46">
        <v>26128192.782889362</v>
      </c>
      <c r="Y70" s="91">
        <v>-377793</v>
      </c>
      <c r="Z70" s="46">
        <v>14108871.290324213</v>
      </c>
      <c r="AA70" s="31">
        <f t="shared" si="10"/>
        <v>39859271.073213577</v>
      </c>
      <c r="AB70" s="47">
        <f t="shared" si="11"/>
        <v>911.88193070882789</v>
      </c>
    </row>
    <row r="71" spans="1:28" ht="14.4" x14ac:dyDescent="0.3">
      <c r="A71" s="29">
        <v>202</v>
      </c>
      <c r="B71" s="26" t="s">
        <v>69</v>
      </c>
      <c r="C71" s="105">
        <v>34667</v>
      </c>
      <c r="D71" s="143">
        <v>34936825.605000734</v>
      </c>
      <c r="E71" s="73">
        <v>-2947245.4062355394</v>
      </c>
      <c r="F71" s="96">
        <f t="shared" si="8"/>
        <v>31989580.198765196</v>
      </c>
      <c r="G71" s="154">
        <v>-3143674</v>
      </c>
      <c r="H71" s="47">
        <v>12430011.609501114</v>
      </c>
      <c r="I71" s="144">
        <f t="shared" si="9"/>
        <v>41275917.808266312</v>
      </c>
      <c r="J71" s="28">
        <f t="shared" si="1"/>
        <v>1190.6400267766553</v>
      </c>
      <c r="K71" s="142"/>
      <c r="L71" s="97">
        <f t="shared" si="2"/>
        <v>4144189.6791769713</v>
      </c>
      <c r="M71" s="98">
        <f t="shared" si="3"/>
        <v>0.11160777825286226</v>
      </c>
      <c r="N71" s="97">
        <f t="shared" si="4"/>
        <v>96.503004379585946</v>
      </c>
      <c r="O71" s="45"/>
      <c r="P71" s="99">
        <f t="shared" si="5"/>
        <v>8.6147732434815216E-2</v>
      </c>
      <c r="Q71" s="99">
        <f t="shared" si="6"/>
        <v>0.20243691832940125</v>
      </c>
      <c r="R71" s="137"/>
      <c r="S71" s="67">
        <v>202</v>
      </c>
      <c r="T71" s="38" t="s">
        <v>69</v>
      </c>
      <c r="U71" s="30">
        <v>33937</v>
      </c>
      <c r="V71" s="30">
        <v>32865498.236981705</v>
      </c>
      <c r="W71" s="28">
        <v>-3413169.3838392175</v>
      </c>
      <c r="X71" s="46">
        <v>29452328.853142489</v>
      </c>
      <c r="Y71" s="91">
        <v>-2657951</v>
      </c>
      <c r="Z71" s="46">
        <v>10337350.275946848</v>
      </c>
      <c r="AA71" s="31">
        <f t="shared" si="10"/>
        <v>37131728.129089341</v>
      </c>
      <c r="AB71" s="47">
        <f t="shared" si="11"/>
        <v>1094.1370223970694</v>
      </c>
    </row>
    <row r="72" spans="1:28" ht="14.4" x14ac:dyDescent="0.3">
      <c r="A72" s="29">
        <v>204</v>
      </c>
      <c r="B72" s="26" t="s">
        <v>70</v>
      </c>
      <c r="C72" s="105">
        <v>2807</v>
      </c>
      <c r="D72" s="143">
        <v>8233899.6221314007</v>
      </c>
      <c r="E72" s="73">
        <v>2702541.6362543083</v>
      </c>
      <c r="F72" s="96">
        <f t="shared" si="8"/>
        <v>10936441.258385709</v>
      </c>
      <c r="G72" s="155">
        <v>-577364</v>
      </c>
      <c r="H72" s="47">
        <v>2094418.9163533954</v>
      </c>
      <c r="I72" s="144">
        <f t="shared" si="9"/>
        <v>12453496.174739104</v>
      </c>
      <c r="J72" s="28">
        <f t="shared" si="1"/>
        <v>4436.5857409116861</v>
      </c>
      <c r="K72" s="142"/>
      <c r="L72" s="97">
        <f t="shared" si="2"/>
        <v>15785.223025199026</v>
      </c>
      <c r="M72" s="98">
        <f t="shared" si="3"/>
        <v>1.2691421344716036E-3</v>
      </c>
      <c r="N72" s="97">
        <f t="shared" si="4"/>
        <v>137.34241159474732</v>
      </c>
      <c r="O72" s="45"/>
      <c r="P72" s="99">
        <f t="shared" si="5"/>
        <v>-2.0260253389956406E-2</v>
      </c>
      <c r="Q72" s="99">
        <f t="shared" si="6"/>
        <v>0.14537895949656376</v>
      </c>
      <c r="R72" s="137"/>
      <c r="S72" s="67">
        <v>204</v>
      </c>
      <c r="T72" s="38" t="s">
        <v>70</v>
      </c>
      <c r="U72" s="30">
        <v>2893</v>
      </c>
      <c r="V72" s="30">
        <v>8084004.2485370375</v>
      </c>
      <c r="W72" s="28">
        <v>3078594.0804849598</v>
      </c>
      <c r="X72" s="46">
        <v>11162598.329021998</v>
      </c>
      <c r="Y72" s="91">
        <v>-553469</v>
      </c>
      <c r="Z72" s="46">
        <v>1828581.6226919077</v>
      </c>
      <c r="AA72" s="31">
        <f t="shared" si="10"/>
        <v>12437710.951713905</v>
      </c>
      <c r="AB72" s="47">
        <f t="shared" si="11"/>
        <v>4299.2433293169388</v>
      </c>
    </row>
    <row r="73" spans="1:28" ht="14.4" x14ac:dyDescent="0.3">
      <c r="A73" s="29">
        <v>205</v>
      </c>
      <c r="B73" s="26" t="s">
        <v>71</v>
      </c>
      <c r="C73" s="105">
        <v>36567</v>
      </c>
      <c r="D73" s="143">
        <v>59019332.119942717</v>
      </c>
      <c r="E73" s="73">
        <v>17577473.733163811</v>
      </c>
      <c r="F73" s="96">
        <f t="shared" si="8"/>
        <v>76596805.853106529</v>
      </c>
      <c r="G73" s="154">
        <v>29284746</v>
      </c>
      <c r="H73" s="47">
        <v>18790544.214885272</v>
      </c>
      <c r="I73" s="144">
        <f t="shared" si="9"/>
        <v>124672096.06799179</v>
      </c>
      <c r="J73" s="28">
        <f t="shared" si="1"/>
        <v>3409.4154857656299</v>
      </c>
      <c r="K73" s="142"/>
      <c r="L73" s="97">
        <f t="shared" si="2"/>
        <v>6006667.6396122724</v>
      </c>
      <c r="M73" s="98">
        <f t="shared" si="3"/>
        <v>5.0618513910625579E-2</v>
      </c>
      <c r="N73" s="97">
        <f t="shared" si="4"/>
        <v>176.81780050099405</v>
      </c>
      <c r="O73" s="45"/>
      <c r="P73" s="99">
        <f t="shared" si="5"/>
        <v>4.6799856954367502E-2</v>
      </c>
      <c r="Q73" s="99">
        <f t="shared" si="6"/>
        <v>0.15653340873413168</v>
      </c>
      <c r="R73" s="137"/>
      <c r="S73" s="67">
        <v>205</v>
      </c>
      <c r="T73" s="38" t="s">
        <v>71</v>
      </c>
      <c r="U73" s="30">
        <v>36709</v>
      </c>
      <c r="V73" s="30">
        <v>56254195.472964898</v>
      </c>
      <c r="W73" s="28">
        <v>16918154.851922054</v>
      </c>
      <c r="X73" s="46">
        <v>73172350.324886948</v>
      </c>
      <c r="Y73" s="49">
        <v>29245779</v>
      </c>
      <c r="Z73" s="46">
        <v>16247299.103492577</v>
      </c>
      <c r="AA73" s="31">
        <f t="shared" si="10"/>
        <v>118665428.42837952</v>
      </c>
      <c r="AB73" s="47">
        <f t="shared" si="11"/>
        <v>3232.5976852646359</v>
      </c>
    </row>
    <row r="74" spans="1:28" ht="14.4" x14ac:dyDescent="0.3">
      <c r="A74" s="29">
        <v>208</v>
      </c>
      <c r="B74" s="26" t="s">
        <v>72</v>
      </c>
      <c r="C74" s="105">
        <v>12400</v>
      </c>
      <c r="D74" s="143">
        <v>21642887.034468438</v>
      </c>
      <c r="E74" s="73">
        <v>10798687.23848355</v>
      </c>
      <c r="F74" s="96">
        <f t="shared" si="8"/>
        <v>32441574.27295199</v>
      </c>
      <c r="G74" s="155">
        <v>-158424</v>
      </c>
      <c r="H74" s="47">
        <v>7617054.0980246831</v>
      </c>
      <c r="I74" s="144">
        <f t="shared" si="9"/>
        <v>39900204.370976672</v>
      </c>
      <c r="J74" s="28">
        <f t="shared" ref="J74:J137" si="12">I74/C74</f>
        <v>3217.7584170142477</v>
      </c>
      <c r="K74" s="142"/>
      <c r="L74" s="97">
        <f t="shared" ref="L74:L137" si="13">I74-AA74</f>
        <v>3636617.3977171406</v>
      </c>
      <c r="M74" s="98">
        <f t="shared" ref="M74:M137" si="14">L74/AA74</f>
        <v>0.1002828925996414</v>
      </c>
      <c r="N74" s="97">
        <f t="shared" ref="N74:N137" si="15">J74-AB74</f>
        <v>286.89387541079395</v>
      </c>
      <c r="O74" s="45"/>
      <c r="P74" s="99">
        <f t="shared" ref="P74:P137" si="16">F74/X74-1</f>
        <v>7.7272550727435885E-2</v>
      </c>
      <c r="Q74" s="99">
        <f t="shared" ref="Q74:Q137" si="17">H74/Z74-1</f>
        <v>0.15721384873305477</v>
      </c>
      <c r="R74" s="137"/>
      <c r="S74" s="67">
        <v>208</v>
      </c>
      <c r="T74" s="38" t="s">
        <v>72</v>
      </c>
      <c r="U74" s="30">
        <v>12373</v>
      </c>
      <c r="V74" s="30">
        <v>19566829.035070248</v>
      </c>
      <c r="W74" s="28">
        <v>10547717.41934891</v>
      </c>
      <c r="X74" s="46">
        <v>30114546.454419158</v>
      </c>
      <c r="Y74" s="91">
        <v>-433195</v>
      </c>
      <c r="Z74" s="46">
        <v>6582235.5188403726</v>
      </c>
      <c r="AA74" s="31">
        <f t="shared" si="10"/>
        <v>36263586.973259531</v>
      </c>
      <c r="AB74" s="47">
        <f t="shared" si="11"/>
        <v>2930.8645416034537</v>
      </c>
    </row>
    <row r="75" spans="1:28" ht="14.4" x14ac:dyDescent="0.3">
      <c r="A75" s="29">
        <v>211</v>
      </c>
      <c r="B75" s="26" t="s">
        <v>73</v>
      </c>
      <c r="C75" s="105">
        <v>32214</v>
      </c>
      <c r="D75" s="143">
        <v>35649574.324914783</v>
      </c>
      <c r="E75" s="73">
        <v>4176223.460942145</v>
      </c>
      <c r="F75" s="96">
        <f t="shared" ref="F75:F138" si="18">D75+E75</f>
        <v>39825797.785856925</v>
      </c>
      <c r="G75" s="154">
        <v>-4078668</v>
      </c>
      <c r="H75" s="47">
        <v>14075657.556955747</v>
      </c>
      <c r="I75" s="144">
        <f t="shared" ref="I75:I138" si="19">SUM(F75+G75+H75)</f>
        <v>49822787.342812672</v>
      </c>
      <c r="J75" s="28">
        <f t="shared" si="12"/>
        <v>1546.619089303181</v>
      </c>
      <c r="K75" s="142"/>
      <c r="L75" s="97">
        <f t="shared" si="13"/>
        <v>4614615.3340756595</v>
      </c>
      <c r="M75" s="98">
        <f t="shared" si="14"/>
        <v>0.1020748048203283</v>
      </c>
      <c r="N75" s="97">
        <f t="shared" si="15"/>
        <v>128.01195962020711</v>
      </c>
      <c r="O75" s="45"/>
      <c r="P75" s="99">
        <f t="shared" si="16"/>
        <v>6.5511246505583376E-2</v>
      </c>
      <c r="Q75" s="99">
        <f t="shared" si="17"/>
        <v>0.19081720936197866</v>
      </c>
      <c r="R75" s="137"/>
      <c r="S75" s="67">
        <v>211</v>
      </c>
      <c r="T75" s="38" t="s">
        <v>73</v>
      </c>
      <c r="U75" s="30">
        <v>31868</v>
      </c>
      <c r="V75" s="30">
        <v>34532570.826940663</v>
      </c>
      <c r="W75" s="28">
        <v>2844601.7899306607</v>
      </c>
      <c r="X75" s="46">
        <v>37377172.616871327</v>
      </c>
      <c r="Y75" s="91">
        <v>-3989167</v>
      </c>
      <c r="Z75" s="46">
        <v>11820166.391865689</v>
      </c>
      <c r="AA75" s="31">
        <f t="shared" ref="AA75:AA138" si="20">SUM(X75:Z75)</f>
        <v>45208172.008737013</v>
      </c>
      <c r="AB75" s="47">
        <f t="shared" ref="AB75:AB138" si="21">AA75/U75</f>
        <v>1418.6071296829739</v>
      </c>
    </row>
    <row r="76" spans="1:28" ht="14.4" x14ac:dyDescent="0.3">
      <c r="A76" s="29">
        <v>213</v>
      </c>
      <c r="B76" s="26" t="s">
        <v>74</v>
      </c>
      <c r="C76" s="105">
        <v>5312</v>
      </c>
      <c r="D76" s="143">
        <v>13062015.543287193</v>
      </c>
      <c r="E76" s="73">
        <v>3489756.8740397799</v>
      </c>
      <c r="F76" s="96">
        <f t="shared" si="18"/>
        <v>16551772.417326974</v>
      </c>
      <c r="G76" s="155">
        <v>-396328</v>
      </c>
      <c r="H76" s="47">
        <v>3697172.7112915893</v>
      </c>
      <c r="I76" s="144">
        <f t="shared" si="19"/>
        <v>19852617.128618564</v>
      </c>
      <c r="J76" s="28">
        <f t="shared" si="12"/>
        <v>3737.3149715019886</v>
      </c>
      <c r="K76" s="142"/>
      <c r="L76" s="97">
        <f t="shared" si="13"/>
        <v>484409.91499592364</v>
      </c>
      <c r="M76" s="98">
        <f t="shared" si="14"/>
        <v>2.5010570655977577E-2</v>
      </c>
      <c r="N76" s="97">
        <f t="shared" si="15"/>
        <v>121.14484199813478</v>
      </c>
      <c r="O76" s="45"/>
      <c r="P76" s="99">
        <f t="shared" si="16"/>
        <v>-5.5942804216568831E-4</v>
      </c>
      <c r="Q76" s="99">
        <f t="shared" si="17"/>
        <v>0.12820766239850934</v>
      </c>
      <c r="R76" s="137"/>
      <c r="S76" s="67">
        <v>213</v>
      </c>
      <c r="T76" s="38" t="s">
        <v>74</v>
      </c>
      <c r="U76" s="30">
        <v>5356</v>
      </c>
      <c r="V76" s="30">
        <v>12490232.752131511</v>
      </c>
      <c r="W76" s="28">
        <v>4070804.3737710402</v>
      </c>
      <c r="X76" s="46">
        <v>16561037.12590255</v>
      </c>
      <c r="Y76" s="91">
        <v>-469862</v>
      </c>
      <c r="Z76" s="46">
        <v>3277032.0877200896</v>
      </c>
      <c r="AA76" s="31">
        <f t="shared" si="20"/>
        <v>19368207.213622641</v>
      </c>
      <c r="AB76" s="47">
        <f t="shared" si="21"/>
        <v>3616.1701295038538</v>
      </c>
    </row>
    <row r="77" spans="1:28" ht="14.4" x14ac:dyDescent="0.3">
      <c r="A77" s="29">
        <v>214</v>
      </c>
      <c r="B77" s="26" t="s">
        <v>75</v>
      </c>
      <c r="C77" s="105">
        <v>12758</v>
      </c>
      <c r="D77" s="143">
        <v>20056464.064387746</v>
      </c>
      <c r="E77" s="73">
        <v>9742359.1869533267</v>
      </c>
      <c r="F77" s="96">
        <f t="shared" si="18"/>
        <v>29798823.251341075</v>
      </c>
      <c r="G77" s="154">
        <v>-648733</v>
      </c>
      <c r="H77" s="47">
        <v>8564851.6914750841</v>
      </c>
      <c r="I77" s="144">
        <f t="shared" si="19"/>
        <v>37714941.942816161</v>
      </c>
      <c r="J77" s="28">
        <f t="shared" si="12"/>
        <v>2956.1798042652581</v>
      </c>
      <c r="K77" s="142"/>
      <c r="L77" s="97">
        <f t="shared" si="13"/>
        <v>1727299.6445807144</v>
      </c>
      <c r="M77" s="98">
        <f t="shared" si="14"/>
        <v>4.7997021596088492E-2</v>
      </c>
      <c r="N77" s="97">
        <f t="shared" si="15"/>
        <v>167.7370413460385</v>
      </c>
      <c r="O77" s="45"/>
      <c r="P77" s="99">
        <f t="shared" si="16"/>
        <v>3.0464337912132544E-2</v>
      </c>
      <c r="Q77" s="99">
        <f t="shared" si="17"/>
        <v>0.13636740396645886</v>
      </c>
      <c r="R77" s="137"/>
      <c r="S77" s="67">
        <v>214</v>
      </c>
      <c r="T77" s="38" t="s">
        <v>75</v>
      </c>
      <c r="U77" s="30">
        <v>12906</v>
      </c>
      <c r="V77" s="30">
        <v>18932803.993482433</v>
      </c>
      <c r="W77" s="28">
        <v>9985055.8052542526</v>
      </c>
      <c r="X77" s="46">
        <v>28917859.798736684</v>
      </c>
      <c r="Y77" s="91">
        <v>-467262</v>
      </c>
      <c r="Z77" s="46">
        <v>7537044.4994987603</v>
      </c>
      <c r="AA77" s="31">
        <f t="shared" si="20"/>
        <v>35987642.298235446</v>
      </c>
      <c r="AB77" s="47">
        <f t="shared" si="21"/>
        <v>2788.4427629192196</v>
      </c>
    </row>
    <row r="78" spans="1:28" ht="14.4" x14ac:dyDescent="0.3">
      <c r="A78" s="29">
        <v>216</v>
      </c>
      <c r="B78" s="26" t="s">
        <v>76</v>
      </c>
      <c r="C78" s="105">
        <v>1323</v>
      </c>
      <c r="D78" s="143">
        <v>4559804.8033774346</v>
      </c>
      <c r="E78" s="73">
        <v>1193991.3928936061</v>
      </c>
      <c r="F78" s="96">
        <f t="shared" si="18"/>
        <v>5753796.1962710405</v>
      </c>
      <c r="G78" s="155">
        <v>-307247</v>
      </c>
      <c r="H78" s="47">
        <v>1002419.2682150394</v>
      </c>
      <c r="I78" s="144">
        <f t="shared" si="19"/>
        <v>6448968.4644860802</v>
      </c>
      <c r="J78" s="28">
        <f t="shared" si="12"/>
        <v>4874.5037524460167</v>
      </c>
      <c r="K78" s="142"/>
      <c r="L78" s="97">
        <f t="shared" si="13"/>
        <v>447984.27860861551</v>
      </c>
      <c r="M78" s="98">
        <f t="shared" si="14"/>
        <v>7.4651801226686812E-2</v>
      </c>
      <c r="N78" s="97">
        <f t="shared" si="15"/>
        <v>392.81279958756659</v>
      </c>
      <c r="O78" s="45"/>
      <c r="P78" s="99">
        <f t="shared" si="16"/>
        <v>6.6923206810897806E-2</v>
      </c>
      <c r="Q78" s="99">
        <f t="shared" si="17"/>
        <v>0.12531329803220026</v>
      </c>
      <c r="R78" s="137"/>
      <c r="S78" s="67">
        <v>216</v>
      </c>
      <c r="T78" s="38" t="s">
        <v>76</v>
      </c>
      <c r="U78" s="30">
        <v>1339</v>
      </c>
      <c r="V78" s="30">
        <v>4067880.3070632252</v>
      </c>
      <c r="W78" s="28">
        <v>1325006.6032042045</v>
      </c>
      <c r="X78" s="46">
        <v>5392886.9102674294</v>
      </c>
      <c r="Y78" s="91">
        <v>-282694</v>
      </c>
      <c r="Z78" s="46">
        <v>890791.27561003529</v>
      </c>
      <c r="AA78" s="31">
        <f t="shared" si="20"/>
        <v>6000984.1858774647</v>
      </c>
      <c r="AB78" s="47">
        <f t="shared" si="21"/>
        <v>4481.6909528584501</v>
      </c>
    </row>
    <row r="79" spans="1:28" ht="14.4" x14ac:dyDescent="0.3">
      <c r="A79" s="29">
        <v>217</v>
      </c>
      <c r="B79" s="26" t="s">
        <v>77</v>
      </c>
      <c r="C79" s="105">
        <v>5426</v>
      </c>
      <c r="D79" s="143">
        <v>9189253.4224190563</v>
      </c>
      <c r="E79" s="73">
        <v>4601523.1729003675</v>
      </c>
      <c r="F79" s="96">
        <f t="shared" si="18"/>
        <v>13790776.595319424</v>
      </c>
      <c r="G79" s="154">
        <v>42922</v>
      </c>
      <c r="H79" s="47">
        <v>3426325.6698891171</v>
      </c>
      <c r="I79" s="144">
        <f t="shared" si="19"/>
        <v>17260024.265208542</v>
      </c>
      <c r="J79" s="28">
        <f t="shared" si="12"/>
        <v>3180.984936455684</v>
      </c>
      <c r="K79" s="142"/>
      <c r="L79" s="97">
        <f t="shared" si="13"/>
        <v>1232864.7568454836</v>
      </c>
      <c r="M79" s="98">
        <f t="shared" si="14"/>
        <v>7.6923472072650684E-2</v>
      </c>
      <c r="N79" s="97">
        <f t="shared" si="15"/>
        <v>247.75662233360163</v>
      </c>
      <c r="O79" s="45"/>
      <c r="P79" s="99">
        <f t="shared" si="16"/>
        <v>5.9001299989510647E-2</v>
      </c>
      <c r="Q79" s="99">
        <f t="shared" si="17"/>
        <v>0.16431611566612903</v>
      </c>
      <c r="R79" s="137"/>
      <c r="S79" s="67">
        <v>217</v>
      </c>
      <c r="T79" s="38" t="s">
        <v>77</v>
      </c>
      <c r="U79" s="30">
        <v>5464</v>
      </c>
      <c r="V79" s="30">
        <v>8560369.7797490247</v>
      </c>
      <c r="W79" s="28">
        <v>4462066.165755501</v>
      </c>
      <c r="X79" s="46">
        <v>13022435.945504526</v>
      </c>
      <c r="Y79" s="49">
        <v>61944</v>
      </c>
      <c r="Z79" s="46">
        <v>2942779.5628585336</v>
      </c>
      <c r="AA79" s="31">
        <f t="shared" si="20"/>
        <v>16027159.508363059</v>
      </c>
      <c r="AB79" s="47">
        <f t="shared" si="21"/>
        <v>2933.2283141220823</v>
      </c>
    </row>
    <row r="80" spans="1:28" ht="14.4" x14ac:dyDescent="0.3">
      <c r="A80" s="29">
        <v>218</v>
      </c>
      <c r="B80" s="26" t="s">
        <v>78</v>
      </c>
      <c r="C80" s="105">
        <v>1207</v>
      </c>
      <c r="D80" s="143">
        <v>3585772.4629561533</v>
      </c>
      <c r="E80" s="73">
        <v>1268058.2405684595</v>
      </c>
      <c r="F80" s="96">
        <f t="shared" si="18"/>
        <v>4853830.7035246128</v>
      </c>
      <c r="G80" s="155">
        <v>-286738</v>
      </c>
      <c r="H80" s="47">
        <v>1081435.2107500611</v>
      </c>
      <c r="I80" s="144">
        <f t="shared" si="19"/>
        <v>5648527.9142746739</v>
      </c>
      <c r="J80" s="28">
        <f t="shared" si="12"/>
        <v>4679.8077168804257</v>
      </c>
      <c r="K80" s="142"/>
      <c r="L80" s="97">
        <f t="shared" si="13"/>
        <v>216924.60366383009</v>
      </c>
      <c r="M80" s="98">
        <f t="shared" si="14"/>
        <v>3.9937490140353145E-2</v>
      </c>
      <c r="N80" s="97">
        <f t="shared" si="15"/>
        <v>317.0741340604709</v>
      </c>
      <c r="O80" s="45"/>
      <c r="P80" s="99">
        <f t="shared" si="16"/>
        <v>1.8087653939186543E-2</v>
      </c>
      <c r="Q80" s="99">
        <f t="shared" si="17"/>
        <v>0.12351858223168866</v>
      </c>
      <c r="R80" s="137"/>
      <c r="S80" s="67">
        <v>218</v>
      </c>
      <c r="T80" s="38" t="s">
        <v>78</v>
      </c>
      <c r="U80" s="30">
        <v>1245</v>
      </c>
      <c r="V80" s="30">
        <v>3559499.9382387837</v>
      </c>
      <c r="W80" s="28">
        <v>1208096.1373487776</v>
      </c>
      <c r="X80" s="46">
        <v>4767596.0755875614</v>
      </c>
      <c r="Y80" s="91">
        <v>-298536</v>
      </c>
      <c r="Z80" s="46">
        <v>962543.23502328212</v>
      </c>
      <c r="AA80" s="31">
        <f t="shared" si="20"/>
        <v>5431603.3106108438</v>
      </c>
      <c r="AB80" s="47">
        <f t="shared" si="21"/>
        <v>4362.7335828199548</v>
      </c>
    </row>
    <row r="81" spans="1:28" ht="14.4" x14ac:dyDescent="0.3">
      <c r="A81" s="29">
        <v>224</v>
      </c>
      <c r="B81" s="26" t="s">
        <v>79</v>
      </c>
      <c r="C81" s="105">
        <v>8696</v>
      </c>
      <c r="D81" s="143">
        <v>12667219.699467964</v>
      </c>
      <c r="E81" s="73">
        <v>5061614.7161642397</v>
      </c>
      <c r="F81" s="96">
        <f t="shared" si="18"/>
        <v>17728834.415632203</v>
      </c>
      <c r="G81" s="154">
        <v>-368097</v>
      </c>
      <c r="H81" s="47">
        <v>4837418.8400930101</v>
      </c>
      <c r="I81" s="144">
        <f t="shared" si="19"/>
        <v>22198156.255725212</v>
      </c>
      <c r="J81" s="28">
        <f t="shared" si="12"/>
        <v>2552.6858619739205</v>
      </c>
      <c r="K81" s="142"/>
      <c r="L81" s="97">
        <f t="shared" si="13"/>
        <v>1379292.3224193826</v>
      </c>
      <c r="M81" s="98">
        <f t="shared" si="14"/>
        <v>6.6252045588943168E-2</v>
      </c>
      <c r="N81" s="97">
        <f t="shared" si="15"/>
        <v>163.55757033909958</v>
      </c>
      <c r="O81" s="45"/>
      <c r="P81" s="99">
        <f t="shared" si="16"/>
        <v>2.2875312428943584E-2</v>
      </c>
      <c r="Q81" s="99">
        <f t="shared" si="17"/>
        <v>0.21444613198470153</v>
      </c>
      <c r="R81" s="137"/>
      <c r="S81" s="67">
        <v>224</v>
      </c>
      <c r="T81" s="38" t="s">
        <v>79</v>
      </c>
      <c r="U81" s="30">
        <v>8714</v>
      </c>
      <c r="V81" s="30">
        <v>12482069.194779729</v>
      </c>
      <c r="W81" s="28">
        <v>4850282.2660575649</v>
      </c>
      <c r="X81" s="46">
        <v>17332351.460837293</v>
      </c>
      <c r="Y81" s="91">
        <v>-496718</v>
      </c>
      <c r="Z81" s="46">
        <v>3983230.4724685373</v>
      </c>
      <c r="AA81" s="31">
        <f t="shared" si="20"/>
        <v>20818863.93330583</v>
      </c>
      <c r="AB81" s="47">
        <f t="shared" si="21"/>
        <v>2389.1282916348209</v>
      </c>
    </row>
    <row r="82" spans="1:28" ht="14.4" x14ac:dyDescent="0.3">
      <c r="A82" s="29">
        <v>226</v>
      </c>
      <c r="B82" s="26" t="s">
        <v>80</v>
      </c>
      <c r="C82" s="105">
        <v>3858</v>
      </c>
      <c r="D82" s="143">
        <v>10544818.882510196</v>
      </c>
      <c r="E82" s="73">
        <v>3670923.8040218605</v>
      </c>
      <c r="F82" s="96">
        <f t="shared" si="18"/>
        <v>14215742.686532058</v>
      </c>
      <c r="G82" s="155">
        <v>5607</v>
      </c>
      <c r="H82" s="47">
        <v>2689775.2667160439</v>
      </c>
      <c r="I82" s="144">
        <f t="shared" si="19"/>
        <v>16911124.953248102</v>
      </c>
      <c r="J82" s="28">
        <f t="shared" si="12"/>
        <v>4383.3916415884141</v>
      </c>
      <c r="K82" s="142"/>
      <c r="L82" s="97">
        <f t="shared" si="13"/>
        <v>1290107.562044315</v>
      </c>
      <c r="M82" s="98">
        <f t="shared" si="14"/>
        <v>8.2587934558652765E-2</v>
      </c>
      <c r="N82" s="97">
        <f t="shared" si="15"/>
        <v>427.70225409695104</v>
      </c>
      <c r="O82" s="45"/>
      <c r="P82" s="99">
        <f t="shared" si="16"/>
        <v>7.4179709059418286E-2</v>
      </c>
      <c r="Q82" s="99">
        <f t="shared" si="17"/>
        <v>0.12436562467796586</v>
      </c>
      <c r="R82" s="137"/>
      <c r="S82" s="67">
        <v>226</v>
      </c>
      <c r="T82" s="38" t="s">
        <v>80</v>
      </c>
      <c r="U82" s="30">
        <v>3949</v>
      </c>
      <c r="V82" s="30">
        <v>9250980.638432771</v>
      </c>
      <c r="W82" s="28">
        <v>3983064.4348815968</v>
      </c>
      <c r="X82" s="46">
        <v>13234045.073314369</v>
      </c>
      <c r="Y82" s="49">
        <v>-5288</v>
      </c>
      <c r="Z82" s="46">
        <v>2392260.3178894175</v>
      </c>
      <c r="AA82" s="31">
        <f t="shared" si="20"/>
        <v>15621017.391203787</v>
      </c>
      <c r="AB82" s="47">
        <f t="shared" si="21"/>
        <v>3955.6893874914631</v>
      </c>
    </row>
    <row r="83" spans="1:28" ht="14.4" x14ac:dyDescent="0.3">
      <c r="A83" s="29">
        <v>230</v>
      </c>
      <c r="B83" s="26" t="s">
        <v>81</v>
      </c>
      <c r="C83" s="105">
        <v>2322</v>
      </c>
      <c r="D83" s="143">
        <v>4773440.9621526562</v>
      </c>
      <c r="E83" s="73">
        <v>2570707.6964308689</v>
      </c>
      <c r="F83" s="96">
        <f t="shared" si="18"/>
        <v>7344148.6585835256</v>
      </c>
      <c r="G83" s="154">
        <v>-401574</v>
      </c>
      <c r="H83" s="47">
        <v>1897377.3110553995</v>
      </c>
      <c r="I83" s="144">
        <f t="shared" si="19"/>
        <v>8839951.969638925</v>
      </c>
      <c r="J83" s="28">
        <f t="shared" si="12"/>
        <v>3807.042191920295</v>
      </c>
      <c r="K83" s="142"/>
      <c r="L83" s="97">
        <f t="shared" si="13"/>
        <v>250286.54272195697</v>
      </c>
      <c r="M83" s="98">
        <f t="shared" si="14"/>
        <v>2.9138101460581645E-2</v>
      </c>
      <c r="N83" s="97">
        <f t="shared" si="15"/>
        <v>139.37975514959999</v>
      </c>
      <c r="O83" s="45"/>
      <c r="P83" s="99">
        <f t="shared" si="16"/>
        <v>4.7614098668191662E-3</v>
      </c>
      <c r="Q83" s="99">
        <f t="shared" si="17"/>
        <v>0.1203884288029311</v>
      </c>
      <c r="R83" s="137"/>
      <c r="S83" s="67">
        <v>230</v>
      </c>
      <c r="T83" s="38" t="s">
        <v>81</v>
      </c>
      <c r="U83" s="30">
        <v>2342</v>
      </c>
      <c r="V83" s="30">
        <v>4646299.2089597275</v>
      </c>
      <c r="W83" s="28">
        <v>2663046.6580924219</v>
      </c>
      <c r="X83" s="46">
        <v>7309345.867052149</v>
      </c>
      <c r="Y83" s="91">
        <v>-413180</v>
      </c>
      <c r="Z83" s="46">
        <v>1693499.5598648186</v>
      </c>
      <c r="AA83" s="31">
        <f t="shared" si="20"/>
        <v>8589665.4269169681</v>
      </c>
      <c r="AB83" s="47">
        <f t="shared" si="21"/>
        <v>3667.662436770695</v>
      </c>
    </row>
    <row r="84" spans="1:28" ht="14.4" x14ac:dyDescent="0.3">
      <c r="A84" s="29">
        <v>231</v>
      </c>
      <c r="B84" s="26" t="s">
        <v>82</v>
      </c>
      <c r="C84" s="105">
        <v>1278</v>
      </c>
      <c r="D84" s="143">
        <v>2421350.1155489241</v>
      </c>
      <c r="E84" s="73">
        <v>-136282.60303671006</v>
      </c>
      <c r="F84" s="96">
        <f t="shared" si="18"/>
        <v>2285067.512512214</v>
      </c>
      <c r="G84" s="155">
        <v>-201067</v>
      </c>
      <c r="H84" s="47">
        <v>728639.97223278135</v>
      </c>
      <c r="I84" s="144">
        <f t="shared" si="19"/>
        <v>2812640.4847449954</v>
      </c>
      <c r="J84" s="28">
        <f t="shared" si="12"/>
        <v>2200.8141508176805</v>
      </c>
      <c r="K84" s="142"/>
      <c r="L84" s="97">
        <f t="shared" si="13"/>
        <v>372280.91867001867</v>
      </c>
      <c r="M84" s="98">
        <f t="shared" si="14"/>
        <v>0.15255166650248492</v>
      </c>
      <c r="N84" s="97">
        <f t="shared" si="15"/>
        <v>242.2591218650507</v>
      </c>
      <c r="O84" s="45"/>
      <c r="P84" s="99">
        <f t="shared" si="16"/>
        <v>0.13879423358863541</v>
      </c>
      <c r="Q84" s="99">
        <f t="shared" si="17"/>
        <v>0.18433934153231957</v>
      </c>
      <c r="R84" s="137"/>
      <c r="S84" s="67">
        <v>231</v>
      </c>
      <c r="T84" s="38" t="s">
        <v>82</v>
      </c>
      <c r="U84" s="30">
        <v>1246</v>
      </c>
      <c r="V84" s="30">
        <v>2056259.8417396266</v>
      </c>
      <c r="W84" s="28">
        <v>-49692.329265160624</v>
      </c>
      <c r="X84" s="46">
        <v>2006567.5124744659</v>
      </c>
      <c r="Y84" s="91">
        <v>-181437</v>
      </c>
      <c r="Z84" s="46">
        <v>615229.05360051105</v>
      </c>
      <c r="AA84" s="31">
        <f t="shared" si="20"/>
        <v>2440359.5660749767</v>
      </c>
      <c r="AB84" s="47">
        <f t="shared" si="21"/>
        <v>1958.5550289526298</v>
      </c>
    </row>
    <row r="85" spans="1:28" ht="14.4" x14ac:dyDescent="0.3">
      <c r="A85" s="29">
        <v>232</v>
      </c>
      <c r="B85" s="26" t="s">
        <v>83</v>
      </c>
      <c r="C85" s="105">
        <v>13007</v>
      </c>
      <c r="D85" s="143">
        <v>25730146.16694947</v>
      </c>
      <c r="E85" s="73">
        <v>10869745.480612226</v>
      </c>
      <c r="F85" s="96">
        <f t="shared" si="18"/>
        <v>36599891.647561699</v>
      </c>
      <c r="G85" s="154">
        <v>-691888</v>
      </c>
      <c r="H85" s="47">
        <v>9168803.1047815736</v>
      </c>
      <c r="I85" s="144">
        <f t="shared" si="19"/>
        <v>45076806.752343275</v>
      </c>
      <c r="J85" s="28">
        <f t="shared" si="12"/>
        <v>3465.5805914002672</v>
      </c>
      <c r="K85" s="142"/>
      <c r="L85" s="97">
        <f t="shared" si="13"/>
        <v>2369826.5334577486</v>
      </c>
      <c r="M85" s="98">
        <f t="shared" si="14"/>
        <v>5.5490379355124332E-2</v>
      </c>
      <c r="N85" s="97">
        <f t="shared" si="15"/>
        <v>226.27687334159555</v>
      </c>
      <c r="O85" s="45"/>
      <c r="P85" s="99">
        <f t="shared" si="16"/>
        <v>3.7212411164085468E-2</v>
      </c>
      <c r="Q85" s="99">
        <f t="shared" si="17"/>
        <v>0.13499939401285732</v>
      </c>
      <c r="R85" s="137"/>
      <c r="S85" s="67">
        <v>232</v>
      </c>
      <c r="T85" s="38" t="s">
        <v>83</v>
      </c>
      <c r="U85" s="30">
        <v>13184</v>
      </c>
      <c r="V85" s="30">
        <v>24385323.287208181</v>
      </c>
      <c r="W85" s="28">
        <v>10901461.997673698</v>
      </c>
      <c r="X85" s="46">
        <v>35286785.284881875</v>
      </c>
      <c r="Y85" s="91">
        <v>-658050</v>
      </c>
      <c r="Z85" s="46">
        <v>8078244.9340036474</v>
      </c>
      <c r="AA85" s="31">
        <f t="shared" si="20"/>
        <v>42706980.218885526</v>
      </c>
      <c r="AB85" s="47">
        <f t="shared" si="21"/>
        <v>3239.3037180586716</v>
      </c>
    </row>
    <row r="86" spans="1:28" ht="14.4" x14ac:dyDescent="0.3">
      <c r="A86" s="29">
        <v>233</v>
      </c>
      <c r="B86" s="26" t="s">
        <v>84</v>
      </c>
      <c r="C86" s="105">
        <v>15514</v>
      </c>
      <c r="D86" s="143">
        <v>33292527.598175604</v>
      </c>
      <c r="E86" s="73">
        <v>13265662.426853208</v>
      </c>
      <c r="F86" s="96">
        <f t="shared" si="18"/>
        <v>46558190.02502881</v>
      </c>
      <c r="G86" s="155">
        <v>-743025</v>
      </c>
      <c r="H86" s="47">
        <v>10923125.049238149</v>
      </c>
      <c r="I86" s="144">
        <f t="shared" si="19"/>
        <v>56738290.074266955</v>
      </c>
      <c r="J86" s="28">
        <f t="shared" si="12"/>
        <v>3657.2315375961684</v>
      </c>
      <c r="K86" s="142"/>
      <c r="L86" s="97">
        <f t="shared" si="13"/>
        <v>3546253.4208038822</v>
      </c>
      <c r="M86" s="98">
        <f t="shared" si="14"/>
        <v>6.6668878349349744E-2</v>
      </c>
      <c r="N86" s="97">
        <f t="shared" si="15"/>
        <v>274.80519564887891</v>
      </c>
      <c r="O86" s="45"/>
      <c r="P86" s="99">
        <f t="shared" si="16"/>
        <v>4.8552824648103288E-2</v>
      </c>
      <c r="Q86" s="99">
        <f t="shared" si="17"/>
        <v>0.14374042250218388</v>
      </c>
      <c r="R86" s="137"/>
      <c r="S86" s="67">
        <v>233</v>
      </c>
      <c r="T86" s="38" t="s">
        <v>84</v>
      </c>
      <c r="U86" s="30">
        <v>15726</v>
      </c>
      <c r="V86" s="30">
        <v>31342910.889815941</v>
      </c>
      <c r="W86" s="28">
        <v>13059420.524105759</v>
      </c>
      <c r="X86" s="46">
        <v>44402331.413921699</v>
      </c>
      <c r="Y86" s="91">
        <v>-760648</v>
      </c>
      <c r="Z86" s="46">
        <v>9550353.2395413723</v>
      </c>
      <c r="AA86" s="31">
        <f t="shared" si="20"/>
        <v>53192036.653463073</v>
      </c>
      <c r="AB86" s="47">
        <f t="shared" si="21"/>
        <v>3382.4263419472895</v>
      </c>
    </row>
    <row r="87" spans="1:28" ht="14.4" x14ac:dyDescent="0.3">
      <c r="A87" s="29">
        <v>235</v>
      </c>
      <c r="B87" s="26" t="s">
        <v>85</v>
      </c>
      <c r="C87" s="105">
        <v>10178</v>
      </c>
      <c r="D87" s="143">
        <v>13156992.765722431</v>
      </c>
      <c r="E87" s="73">
        <v>-13999229.029860601</v>
      </c>
      <c r="F87" s="96">
        <f t="shared" si="18"/>
        <v>-842236.26413816959</v>
      </c>
      <c r="G87" s="154">
        <v>2756532</v>
      </c>
      <c r="H87" s="47">
        <v>2012120.4798838694</v>
      </c>
      <c r="I87" s="144">
        <f t="shared" si="19"/>
        <v>3926416.2157456996</v>
      </c>
      <c r="J87" s="28">
        <f t="shared" si="12"/>
        <v>385.77482960755549</v>
      </c>
      <c r="K87" s="142"/>
      <c r="L87" s="97">
        <f t="shared" si="13"/>
        <v>2179689.9989392571</v>
      </c>
      <c r="M87" s="98">
        <f t="shared" si="14"/>
        <v>1.2478715771063464</v>
      </c>
      <c r="N87" s="97">
        <f t="shared" si="15"/>
        <v>207.4828813778482</v>
      </c>
      <c r="O87" s="45"/>
      <c r="P87" s="99">
        <f t="shared" si="16"/>
        <v>-0.62429025041225195</v>
      </c>
      <c r="Q87" s="99">
        <f t="shared" si="17"/>
        <v>0.32447907522506192</v>
      </c>
      <c r="R87" s="137"/>
      <c r="S87" s="67">
        <v>235</v>
      </c>
      <c r="T87" s="38" t="s">
        <v>85</v>
      </c>
      <c r="U87" s="30">
        <v>9797</v>
      </c>
      <c r="V87" s="30">
        <v>11627468.607569475</v>
      </c>
      <c r="W87" s="28">
        <v>-13869189.151319865</v>
      </c>
      <c r="X87" s="46">
        <v>-2241720.5437503904</v>
      </c>
      <c r="Y87" s="49">
        <v>2469268</v>
      </c>
      <c r="Z87" s="46">
        <v>1519178.7605568327</v>
      </c>
      <c r="AA87" s="31">
        <f t="shared" si="20"/>
        <v>1746726.2168064422</v>
      </c>
      <c r="AB87" s="47">
        <f t="shared" si="21"/>
        <v>178.29194822970729</v>
      </c>
    </row>
    <row r="88" spans="1:28" ht="14.4" x14ac:dyDescent="0.3">
      <c r="A88" s="29">
        <v>236</v>
      </c>
      <c r="B88" s="26" t="s">
        <v>86</v>
      </c>
      <c r="C88" s="105">
        <v>4228</v>
      </c>
      <c r="D88" s="143">
        <v>6747387.314304905</v>
      </c>
      <c r="E88" s="73">
        <v>3841297.4447759688</v>
      </c>
      <c r="F88" s="96">
        <f t="shared" si="18"/>
        <v>10588684.759080874</v>
      </c>
      <c r="G88" s="155">
        <v>812855</v>
      </c>
      <c r="H88" s="47">
        <v>2813900.3532349495</v>
      </c>
      <c r="I88" s="144">
        <f t="shared" si="19"/>
        <v>14215440.112315822</v>
      </c>
      <c r="J88" s="28">
        <f t="shared" si="12"/>
        <v>3362.213839242153</v>
      </c>
      <c r="K88" s="142"/>
      <c r="L88" s="97">
        <f t="shared" si="13"/>
        <v>1011908.7526519336</v>
      </c>
      <c r="M88" s="98">
        <f t="shared" si="14"/>
        <v>7.6639250900956912E-2</v>
      </c>
      <c r="N88" s="97">
        <f t="shared" si="15"/>
        <v>263.52072502861438</v>
      </c>
      <c r="O88" s="45"/>
      <c r="P88" s="99">
        <f t="shared" si="16"/>
        <v>5.2981557999889795E-2</v>
      </c>
      <c r="Q88" s="99">
        <f t="shared" si="17"/>
        <v>0.15776679255161641</v>
      </c>
      <c r="R88" s="137"/>
      <c r="S88" s="67">
        <v>236</v>
      </c>
      <c r="T88" s="38" t="s">
        <v>86</v>
      </c>
      <c r="U88" s="30">
        <v>4261</v>
      </c>
      <c r="V88" s="30">
        <v>6498547.0961244572</v>
      </c>
      <c r="W88" s="28">
        <v>3557360.0359945488</v>
      </c>
      <c r="X88" s="46">
        <v>10055907.132119006</v>
      </c>
      <c r="Y88" s="49">
        <v>717169</v>
      </c>
      <c r="Z88" s="46">
        <v>2430455.2275448842</v>
      </c>
      <c r="AA88" s="31">
        <f t="shared" si="20"/>
        <v>13203531.359663889</v>
      </c>
      <c r="AB88" s="47">
        <f t="shared" si="21"/>
        <v>3098.6931142135386</v>
      </c>
    </row>
    <row r="89" spans="1:28" ht="14.4" x14ac:dyDescent="0.3">
      <c r="A89" s="29">
        <v>239</v>
      </c>
      <c r="B89" s="26" t="s">
        <v>87</v>
      </c>
      <c r="C89" s="105">
        <v>2155</v>
      </c>
      <c r="D89" s="143">
        <v>6038106.2970228894</v>
      </c>
      <c r="E89" s="73">
        <v>1485101.7175619337</v>
      </c>
      <c r="F89" s="96">
        <f t="shared" si="18"/>
        <v>7523208.0145848226</v>
      </c>
      <c r="G89" s="154">
        <v>-467879</v>
      </c>
      <c r="H89" s="47">
        <v>1515652.3117304943</v>
      </c>
      <c r="I89" s="144">
        <f t="shared" si="19"/>
        <v>8570981.3263153173</v>
      </c>
      <c r="J89" s="28">
        <f t="shared" si="12"/>
        <v>3977.2535156915624</v>
      </c>
      <c r="K89" s="142"/>
      <c r="L89" s="97">
        <f t="shared" si="13"/>
        <v>-108461.89735503867</v>
      </c>
      <c r="M89" s="98">
        <f t="shared" si="14"/>
        <v>-1.2496411873430332E-2</v>
      </c>
      <c r="N89" s="97">
        <f t="shared" si="15"/>
        <v>35.635339637813104</v>
      </c>
      <c r="O89" s="45"/>
      <c r="P89" s="99">
        <f t="shared" si="16"/>
        <v>-3.4957219967969744E-2</v>
      </c>
      <c r="Q89" s="99">
        <f t="shared" si="17"/>
        <v>0.12108993422119774</v>
      </c>
      <c r="R89" s="137"/>
      <c r="S89" s="67">
        <v>239</v>
      </c>
      <c r="T89" s="38" t="s">
        <v>87</v>
      </c>
      <c r="U89" s="30">
        <v>2202</v>
      </c>
      <c r="V89" s="30">
        <v>5952600.006552441</v>
      </c>
      <c r="W89" s="28">
        <v>1843124.8776181068</v>
      </c>
      <c r="X89" s="46">
        <v>7795724.8841705481</v>
      </c>
      <c r="Y89" s="91">
        <v>-468227</v>
      </c>
      <c r="Z89" s="46">
        <v>1351945.3394998077</v>
      </c>
      <c r="AA89" s="31">
        <f t="shared" si="20"/>
        <v>8679443.223670356</v>
      </c>
      <c r="AB89" s="47">
        <f t="shared" si="21"/>
        <v>3941.6181760537493</v>
      </c>
    </row>
    <row r="90" spans="1:28" ht="14.4" x14ac:dyDescent="0.3">
      <c r="A90" s="29">
        <v>240</v>
      </c>
      <c r="B90" s="26" t="s">
        <v>88</v>
      </c>
      <c r="C90" s="105">
        <v>20437</v>
      </c>
      <c r="D90" s="143">
        <v>38328935.026997238</v>
      </c>
      <c r="E90" s="73">
        <v>5622511.7470645383</v>
      </c>
      <c r="F90" s="96">
        <f t="shared" si="18"/>
        <v>43951446.774061777</v>
      </c>
      <c r="G90" s="155">
        <v>1177870</v>
      </c>
      <c r="H90" s="47">
        <v>10501923.487980446</v>
      </c>
      <c r="I90" s="144">
        <f t="shared" si="19"/>
        <v>55631240.262042224</v>
      </c>
      <c r="J90" s="28">
        <f t="shared" si="12"/>
        <v>2722.0844674875093</v>
      </c>
      <c r="K90" s="142"/>
      <c r="L90" s="97">
        <f t="shared" si="13"/>
        <v>2891917.2729794979</v>
      </c>
      <c r="M90" s="98">
        <f t="shared" si="14"/>
        <v>5.4834175129233914E-2</v>
      </c>
      <c r="N90" s="97">
        <f t="shared" si="15"/>
        <v>175.15236775974927</v>
      </c>
      <c r="O90" s="45"/>
      <c r="P90" s="99">
        <f t="shared" si="16"/>
        <v>3.5500724093464164E-2</v>
      </c>
      <c r="Q90" s="99">
        <f t="shared" si="17"/>
        <v>0.13779069866144633</v>
      </c>
      <c r="R90" s="137"/>
      <c r="S90" s="67">
        <v>240</v>
      </c>
      <c r="T90" s="38" t="s">
        <v>88</v>
      </c>
      <c r="U90" s="30">
        <v>20707</v>
      </c>
      <c r="V90" s="30">
        <v>35932192.87279287</v>
      </c>
      <c r="W90" s="28">
        <v>6512438.7449583942</v>
      </c>
      <c r="X90" s="46">
        <v>42444631.617751263</v>
      </c>
      <c r="Y90" s="49">
        <v>1064590</v>
      </c>
      <c r="Z90" s="46">
        <v>9230101.3713114653</v>
      </c>
      <c r="AA90" s="31">
        <f t="shared" si="20"/>
        <v>52739322.989062726</v>
      </c>
      <c r="AB90" s="47">
        <f t="shared" si="21"/>
        <v>2546.93209972776</v>
      </c>
    </row>
    <row r="91" spans="1:28" ht="14.4" x14ac:dyDescent="0.3">
      <c r="A91" s="29">
        <v>241</v>
      </c>
      <c r="B91" s="26" t="s">
        <v>89</v>
      </c>
      <c r="C91" s="105">
        <v>7984</v>
      </c>
      <c r="D91" s="143">
        <v>11617818.468596799</v>
      </c>
      <c r="E91" s="73">
        <v>1060351.0426508004</v>
      </c>
      <c r="F91" s="96">
        <f t="shared" si="18"/>
        <v>12678169.511247599</v>
      </c>
      <c r="G91" s="154">
        <v>-392168</v>
      </c>
      <c r="H91" s="47">
        <v>3861943.4644481391</v>
      </c>
      <c r="I91" s="144">
        <f t="shared" si="19"/>
        <v>16147944.975695739</v>
      </c>
      <c r="J91" s="28">
        <f t="shared" si="12"/>
        <v>2022.5381983586847</v>
      </c>
      <c r="K91" s="142"/>
      <c r="L91" s="97">
        <f t="shared" si="13"/>
        <v>1278068.6840222571</v>
      </c>
      <c r="M91" s="98">
        <f t="shared" si="14"/>
        <v>8.595018942678917E-2</v>
      </c>
      <c r="N91" s="97">
        <f t="shared" si="15"/>
        <v>181.97918218422228</v>
      </c>
      <c r="O91" s="45"/>
      <c r="P91" s="99">
        <f t="shared" si="16"/>
        <v>4.4627450991439055E-2</v>
      </c>
      <c r="Q91" s="99">
        <f t="shared" si="17"/>
        <v>0.17492117265100893</v>
      </c>
      <c r="R91" s="137"/>
      <c r="S91" s="67">
        <v>241</v>
      </c>
      <c r="T91" s="38" t="s">
        <v>89</v>
      </c>
      <c r="U91" s="30">
        <v>8079</v>
      </c>
      <c r="V91" s="30">
        <v>10720564.464417042</v>
      </c>
      <c r="W91" s="28">
        <v>1415981.9179463084</v>
      </c>
      <c r="X91" s="46">
        <v>12136546.382363351</v>
      </c>
      <c r="Y91" s="91">
        <v>-553651</v>
      </c>
      <c r="Z91" s="46">
        <v>3286980.9093101313</v>
      </c>
      <c r="AA91" s="31">
        <f t="shared" si="20"/>
        <v>14869876.291673481</v>
      </c>
      <c r="AB91" s="47">
        <f t="shared" si="21"/>
        <v>1840.5590161744624</v>
      </c>
    </row>
    <row r="92" spans="1:28" ht="14.4" x14ac:dyDescent="0.3">
      <c r="A92" s="29">
        <v>244</v>
      </c>
      <c r="B92" s="26" t="s">
        <v>90</v>
      </c>
      <c r="C92" s="105">
        <v>18796</v>
      </c>
      <c r="D92" s="143">
        <v>23626584.620213769</v>
      </c>
      <c r="E92" s="73">
        <v>3132993.7883666204</v>
      </c>
      <c r="F92" s="96">
        <f t="shared" si="18"/>
        <v>26759578.408580389</v>
      </c>
      <c r="G92" s="155">
        <v>44798</v>
      </c>
      <c r="H92" s="47">
        <v>6937539.568152138</v>
      </c>
      <c r="I92" s="144">
        <f t="shared" si="19"/>
        <v>33741915.97673253</v>
      </c>
      <c r="J92" s="28">
        <f t="shared" si="12"/>
        <v>1795.1647146591047</v>
      </c>
      <c r="K92" s="142"/>
      <c r="L92" s="97">
        <f t="shared" si="13"/>
        <v>3287661.3470295481</v>
      </c>
      <c r="M92" s="98">
        <f t="shared" si="14"/>
        <v>0.10795409006080188</v>
      </c>
      <c r="N92" s="97">
        <f t="shared" si="15"/>
        <v>135.98440249876785</v>
      </c>
      <c r="O92" s="45"/>
      <c r="P92" s="99">
        <f t="shared" si="16"/>
        <v>7.2601603894217881E-2</v>
      </c>
      <c r="Q92" s="99">
        <f t="shared" si="17"/>
        <v>0.2049748816184076</v>
      </c>
      <c r="R92" s="137"/>
      <c r="S92" s="67">
        <v>244</v>
      </c>
      <c r="T92" s="38" t="s">
        <v>90</v>
      </c>
      <c r="U92" s="30">
        <v>18355</v>
      </c>
      <c r="V92" s="30">
        <v>22257833.479083829</v>
      </c>
      <c r="W92" s="28">
        <v>2690458.889141521</v>
      </c>
      <c r="X92" s="46">
        <v>24948292.368225351</v>
      </c>
      <c r="Y92" s="91">
        <v>-251452</v>
      </c>
      <c r="Z92" s="46">
        <v>5757414.2614776297</v>
      </c>
      <c r="AA92" s="31">
        <f t="shared" si="20"/>
        <v>30454254.629702982</v>
      </c>
      <c r="AB92" s="47">
        <f t="shared" si="21"/>
        <v>1659.1803121603368</v>
      </c>
    </row>
    <row r="93" spans="1:28" ht="14.4" x14ac:dyDescent="0.3">
      <c r="A93" s="29">
        <v>245</v>
      </c>
      <c r="B93" s="26" t="s">
        <v>91</v>
      </c>
      <c r="C93" s="105">
        <v>37105</v>
      </c>
      <c r="D93" s="143">
        <v>32656965.335520715</v>
      </c>
      <c r="E93" s="73">
        <v>-3009800.6762936707</v>
      </c>
      <c r="F93" s="96">
        <f t="shared" si="18"/>
        <v>29647164.659227043</v>
      </c>
      <c r="G93" s="154">
        <v>-3874723</v>
      </c>
      <c r="H93" s="47">
        <v>15243186.681607494</v>
      </c>
      <c r="I93" s="144">
        <f t="shared" si="19"/>
        <v>41015628.340834536</v>
      </c>
      <c r="J93" s="28">
        <f t="shared" si="12"/>
        <v>1105.3935680052427</v>
      </c>
      <c r="K93" s="142"/>
      <c r="L93" s="97">
        <f t="shared" si="13"/>
        <v>5601325.8095969036</v>
      </c>
      <c r="M93" s="98">
        <f t="shared" si="14"/>
        <v>0.15816563956486743</v>
      </c>
      <c r="N93" s="97">
        <f t="shared" si="15"/>
        <v>141.8963830221752</v>
      </c>
      <c r="O93" s="45"/>
      <c r="P93" s="99">
        <f t="shared" si="16"/>
        <v>0.13861113900295785</v>
      </c>
      <c r="Q93" s="99">
        <f t="shared" si="17"/>
        <v>0.19146115795355079</v>
      </c>
      <c r="R93" s="137"/>
      <c r="S93" s="67">
        <v>245</v>
      </c>
      <c r="T93" s="38" t="s">
        <v>91</v>
      </c>
      <c r="U93" s="30">
        <v>36756</v>
      </c>
      <c r="V93" s="30">
        <v>30322490.631143034</v>
      </c>
      <c r="W93" s="28">
        <v>-4284483.7614859929</v>
      </c>
      <c r="X93" s="46">
        <v>26038006.86965704</v>
      </c>
      <c r="Y93" s="91">
        <v>-3417396</v>
      </c>
      <c r="Z93" s="46">
        <v>12793691.661580589</v>
      </c>
      <c r="AA93" s="31">
        <f t="shared" si="20"/>
        <v>35414302.531237632</v>
      </c>
      <c r="AB93" s="47">
        <f t="shared" si="21"/>
        <v>963.49718498306754</v>
      </c>
    </row>
    <row r="94" spans="1:28" ht="14.4" x14ac:dyDescent="0.3">
      <c r="A94" s="29">
        <v>249</v>
      </c>
      <c r="B94" s="26" t="s">
        <v>92</v>
      </c>
      <c r="C94" s="105">
        <v>9486</v>
      </c>
      <c r="D94" s="143">
        <v>19589217.185835592</v>
      </c>
      <c r="E94" s="73">
        <v>5897677.247509582</v>
      </c>
      <c r="F94" s="96">
        <f t="shared" si="18"/>
        <v>25486894.433345176</v>
      </c>
      <c r="G94" s="155">
        <v>-105247</v>
      </c>
      <c r="H94" s="47">
        <v>5572276.7294538477</v>
      </c>
      <c r="I94" s="144">
        <f t="shared" si="19"/>
        <v>30953924.162799023</v>
      </c>
      <c r="J94" s="28">
        <f t="shared" si="12"/>
        <v>3263.1166100357391</v>
      </c>
      <c r="K94" s="142"/>
      <c r="L94" s="97">
        <f t="shared" si="13"/>
        <v>1385267.187857572</v>
      </c>
      <c r="M94" s="98">
        <f t="shared" si="14"/>
        <v>4.6849175092110014E-2</v>
      </c>
      <c r="N94" s="97">
        <f t="shared" si="15"/>
        <v>184.65154236874787</v>
      </c>
      <c r="O94" s="45"/>
      <c r="P94" s="99">
        <f t="shared" si="16"/>
        <v>2.2448927878511604E-2</v>
      </c>
      <c r="Q94" s="99">
        <f t="shared" si="17"/>
        <v>0.15097562442689916</v>
      </c>
      <c r="R94" s="137"/>
      <c r="S94" s="67">
        <v>249</v>
      </c>
      <c r="T94" s="38" t="s">
        <v>92</v>
      </c>
      <c r="U94" s="30">
        <v>9605</v>
      </c>
      <c r="V94" s="30">
        <v>18663429.396898486</v>
      </c>
      <c r="W94" s="28">
        <v>6263873.8046689155</v>
      </c>
      <c r="X94" s="46">
        <v>24927303.2015674</v>
      </c>
      <c r="Y94" s="91">
        <v>-199997</v>
      </c>
      <c r="Z94" s="46">
        <v>4841350.7733740499</v>
      </c>
      <c r="AA94" s="31">
        <f t="shared" si="20"/>
        <v>29568656.974941451</v>
      </c>
      <c r="AB94" s="47">
        <f t="shared" si="21"/>
        <v>3078.4650676669912</v>
      </c>
    </row>
    <row r="95" spans="1:28" ht="14.4" x14ac:dyDescent="0.3">
      <c r="A95" s="29">
        <v>250</v>
      </c>
      <c r="B95" s="26" t="s">
        <v>93</v>
      </c>
      <c r="C95" s="105">
        <v>1822</v>
      </c>
      <c r="D95" s="143">
        <v>4353481.1524571385</v>
      </c>
      <c r="E95" s="73">
        <v>1817597.0681431605</v>
      </c>
      <c r="F95" s="96">
        <f t="shared" si="18"/>
        <v>6171078.2206002995</v>
      </c>
      <c r="G95" s="154">
        <v>-374683</v>
      </c>
      <c r="H95" s="47">
        <v>1462737.7589724306</v>
      </c>
      <c r="I95" s="144">
        <f t="shared" si="19"/>
        <v>7259132.9795727301</v>
      </c>
      <c r="J95" s="28">
        <f t="shared" si="12"/>
        <v>3984.1564103033647</v>
      </c>
      <c r="K95" s="142"/>
      <c r="L95" s="97">
        <f t="shared" si="13"/>
        <v>126408.50930018537</v>
      </c>
      <c r="M95" s="98">
        <f t="shared" si="14"/>
        <v>1.7722331743925505E-2</v>
      </c>
      <c r="N95" s="97">
        <f t="shared" si="15"/>
        <v>159.63926806607515</v>
      </c>
      <c r="O95" s="45"/>
      <c r="P95" s="99">
        <f t="shared" si="16"/>
        <v>-1.0440461250422417E-2</v>
      </c>
      <c r="Q95" s="99">
        <f t="shared" si="17"/>
        <v>0.12881891961859759</v>
      </c>
      <c r="R95" s="137"/>
      <c r="S95" s="67">
        <v>250</v>
      </c>
      <c r="T95" s="38" t="s">
        <v>93</v>
      </c>
      <c r="U95" s="30">
        <v>1865</v>
      </c>
      <c r="V95" s="30">
        <v>4206468.6465408932</v>
      </c>
      <c r="W95" s="28">
        <v>2029718.241615596</v>
      </c>
      <c r="X95" s="46">
        <v>6236186.8881564895</v>
      </c>
      <c r="Y95" s="91">
        <v>-399275</v>
      </c>
      <c r="Z95" s="46">
        <v>1295812.5821160551</v>
      </c>
      <c r="AA95" s="31">
        <f t="shared" si="20"/>
        <v>7132724.4702725448</v>
      </c>
      <c r="AB95" s="47">
        <f t="shared" si="21"/>
        <v>3824.5171422372896</v>
      </c>
    </row>
    <row r="96" spans="1:28" ht="14.4" x14ac:dyDescent="0.3">
      <c r="A96" s="29">
        <v>256</v>
      </c>
      <c r="B96" s="26" t="s">
        <v>94</v>
      </c>
      <c r="C96" s="105">
        <v>1597</v>
      </c>
      <c r="D96" s="143">
        <v>4802424.0697190668</v>
      </c>
      <c r="E96" s="73">
        <v>1664396.1455122516</v>
      </c>
      <c r="F96" s="96">
        <f t="shared" si="18"/>
        <v>6466820.215231318</v>
      </c>
      <c r="G96" s="155">
        <v>256467</v>
      </c>
      <c r="H96" s="47">
        <v>1089196.269000754</v>
      </c>
      <c r="I96" s="144">
        <f t="shared" si="19"/>
        <v>7812483.4842320718</v>
      </c>
      <c r="J96" s="28">
        <f t="shared" si="12"/>
        <v>4891.9746300764382</v>
      </c>
      <c r="K96" s="142"/>
      <c r="L96" s="97">
        <f t="shared" si="13"/>
        <v>498250.76581728831</v>
      </c>
      <c r="M96" s="98">
        <f t="shared" si="14"/>
        <v>6.8120715459717332E-2</v>
      </c>
      <c r="N96" s="97">
        <f t="shared" si="15"/>
        <v>377.01616191916401</v>
      </c>
      <c r="O96" s="45"/>
      <c r="P96" s="99">
        <f t="shared" si="16"/>
        <v>5.2178551642594329E-2</v>
      </c>
      <c r="Q96" s="99">
        <f t="shared" si="17"/>
        <v>0.11478804580366631</v>
      </c>
      <c r="R96" s="137"/>
      <c r="S96" s="67">
        <v>256</v>
      </c>
      <c r="T96" s="38" t="s">
        <v>94</v>
      </c>
      <c r="U96" s="30">
        <v>1620</v>
      </c>
      <c r="V96" s="30">
        <v>4405119.309466158</v>
      </c>
      <c r="W96" s="28">
        <v>1741005.0390445853</v>
      </c>
      <c r="X96" s="46">
        <v>6146124.3485107431</v>
      </c>
      <c r="Y96" s="49">
        <v>191065</v>
      </c>
      <c r="Z96" s="46">
        <v>977043.36990404048</v>
      </c>
      <c r="AA96" s="31">
        <f t="shared" si="20"/>
        <v>7314232.7184147835</v>
      </c>
      <c r="AB96" s="47">
        <f t="shared" si="21"/>
        <v>4514.9584681572742</v>
      </c>
    </row>
    <row r="97" spans="1:28" ht="14.4" x14ac:dyDescent="0.3">
      <c r="A97" s="29">
        <v>257</v>
      </c>
      <c r="B97" s="26" t="s">
        <v>95</v>
      </c>
      <c r="C97" s="105">
        <v>40082</v>
      </c>
      <c r="D97" s="143">
        <v>34948219.220604591</v>
      </c>
      <c r="E97" s="73">
        <v>-11163464.157039888</v>
      </c>
      <c r="F97" s="96">
        <f t="shared" si="18"/>
        <v>23784755.063564703</v>
      </c>
      <c r="G97" s="154">
        <v>-2487470</v>
      </c>
      <c r="H97" s="47">
        <v>14373349.676542098</v>
      </c>
      <c r="I97" s="144">
        <f t="shared" si="19"/>
        <v>35670634.740106799</v>
      </c>
      <c r="J97" s="28">
        <f t="shared" si="12"/>
        <v>889.94148845134475</v>
      </c>
      <c r="K97" s="142"/>
      <c r="L97" s="97">
        <f t="shared" si="13"/>
        <v>4468594.907554172</v>
      </c>
      <c r="M97" s="98">
        <f t="shared" si="14"/>
        <v>0.14321483247682265</v>
      </c>
      <c r="N97" s="97">
        <f t="shared" si="15"/>
        <v>101.73252991669551</v>
      </c>
      <c r="O97" s="45"/>
      <c r="P97" s="99">
        <f t="shared" si="16"/>
        <v>6.7722088941887693E-2</v>
      </c>
      <c r="Q97" s="99">
        <f t="shared" si="17"/>
        <v>0.23958418876878818</v>
      </c>
      <c r="R97" s="137"/>
      <c r="S97" s="67">
        <v>257</v>
      </c>
      <c r="T97" s="38" t="s">
        <v>95</v>
      </c>
      <c r="U97" s="30">
        <v>39586</v>
      </c>
      <c r="V97" s="30">
        <v>34321038.76768294</v>
      </c>
      <c r="W97" s="28">
        <v>-12044872.235308032</v>
      </c>
      <c r="X97" s="46">
        <v>22276166.532374907</v>
      </c>
      <c r="Y97" s="91">
        <v>-2669426</v>
      </c>
      <c r="Z97" s="46">
        <v>11595299.300177721</v>
      </c>
      <c r="AA97" s="31">
        <f t="shared" si="20"/>
        <v>31202039.832552627</v>
      </c>
      <c r="AB97" s="47">
        <f t="shared" si="21"/>
        <v>788.20895853464924</v>
      </c>
    </row>
    <row r="98" spans="1:28" ht="14.4" x14ac:dyDescent="0.3">
      <c r="A98" s="29">
        <v>260</v>
      </c>
      <c r="B98" s="26" t="s">
        <v>96</v>
      </c>
      <c r="C98" s="105">
        <v>9933</v>
      </c>
      <c r="D98" s="143">
        <v>28176041.039919652</v>
      </c>
      <c r="E98" s="73">
        <v>9847720.8299733382</v>
      </c>
      <c r="F98" s="96">
        <f t="shared" si="18"/>
        <v>38023761.869892992</v>
      </c>
      <c r="G98" s="155">
        <v>-1033480</v>
      </c>
      <c r="H98" s="47">
        <v>6956708.3850762192</v>
      </c>
      <c r="I98" s="144">
        <f t="shared" si="19"/>
        <v>43946990.254969209</v>
      </c>
      <c r="J98" s="28">
        <f t="shared" si="12"/>
        <v>4424.3421176854135</v>
      </c>
      <c r="K98" s="142"/>
      <c r="L98" s="97">
        <f t="shared" si="13"/>
        <v>2941065.7404030785</v>
      </c>
      <c r="M98" s="98">
        <f t="shared" si="14"/>
        <v>7.1722946750251967E-2</v>
      </c>
      <c r="N98" s="97">
        <f t="shared" si="15"/>
        <v>378.76945444881812</v>
      </c>
      <c r="O98" s="45"/>
      <c r="P98" s="99">
        <f t="shared" si="16"/>
        <v>6.3594633991179705E-2</v>
      </c>
      <c r="Q98" s="99">
        <f t="shared" si="17"/>
        <v>0.12234535453956474</v>
      </c>
      <c r="R98" s="137"/>
      <c r="S98" s="67">
        <v>260</v>
      </c>
      <c r="T98" s="38" t="s">
        <v>96</v>
      </c>
      <c r="U98" s="30">
        <v>10136</v>
      </c>
      <c r="V98" s="30">
        <v>26013016.077798918</v>
      </c>
      <c r="W98" s="28">
        <v>9737222.4573536739</v>
      </c>
      <c r="X98" s="46">
        <v>35750238.535152592</v>
      </c>
      <c r="Y98" s="91">
        <v>-942681</v>
      </c>
      <c r="Z98" s="46">
        <v>6198366.9794135382</v>
      </c>
      <c r="AA98" s="31">
        <f t="shared" si="20"/>
        <v>41005924.514566131</v>
      </c>
      <c r="AB98" s="47">
        <f t="shared" si="21"/>
        <v>4045.5726632365954</v>
      </c>
    </row>
    <row r="99" spans="1:28" ht="14.4" x14ac:dyDescent="0.3">
      <c r="A99" s="29">
        <v>261</v>
      </c>
      <c r="B99" s="26" t="s">
        <v>97</v>
      </c>
      <c r="C99" s="105">
        <v>6436</v>
      </c>
      <c r="D99" s="143">
        <v>19549937.809183251</v>
      </c>
      <c r="E99" s="73">
        <v>1816698.4525238157</v>
      </c>
      <c r="F99" s="96">
        <f t="shared" si="18"/>
        <v>21366636.261707067</v>
      </c>
      <c r="G99" s="154">
        <v>264358</v>
      </c>
      <c r="H99" s="47">
        <v>4102200.0532357013</v>
      </c>
      <c r="I99" s="144">
        <f t="shared" si="19"/>
        <v>25733194.31494277</v>
      </c>
      <c r="J99" s="28">
        <f t="shared" si="12"/>
        <v>3998.3210557710954</v>
      </c>
      <c r="K99" s="142"/>
      <c r="L99" s="97">
        <f t="shared" si="13"/>
        <v>1937503.0999263972</v>
      </c>
      <c r="M99" s="98">
        <f t="shared" si="14"/>
        <v>8.142243410452929E-2</v>
      </c>
      <c r="N99" s="97">
        <f t="shared" si="15"/>
        <v>310.78173839679312</v>
      </c>
      <c r="O99" s="45"/>
      <c r="P99" s="99">
        <f t="shared" si="16"/>
        <v>6.0856628839478066E-2</v>
      </c>
      <c r="Q99" s="99">
        <f t="shared" si="17"/>
        <v>0.18858256760913306</v>
      </c>
      <c r="R99" s="137"/>
      <c r="S99" s="67">
        <v>261</v>
      </c>
      <c r="T99" s="38" t="s">
        <v>97</v>
      </c>
      <c r="U99" s="30">
        <v>6453</v>
      </c>
      <c r="V99" s="30">
        <v>18754304.601546723</v>
      </c>
      <c r="W99" s="28">
        <v>1386622.7215742678</v>
      </c>
      <c r="X99" s="46">
        <v>20140927.323120993</v>
      </c>
      <c r="Y99" s="49">
        <v>203426</v>
      </c>
      <c r="Z99" s="46">
        <v>3451337.8918953785</v>
      </c>
      <c r="AA99" s="31">
        <f t="shared" si="20"/>
        <v>23795691.215016373</v>
      </c>
      <c r="AB99" s="47">
        <f t="shared" si="21"/>
        <v>3687.5393173743023</v>
      </c>
    </row>
    <row r="100" spans="1:28" ht="14.4" x14ac:dyDescent="0.3">
      <c r="A100" s="29">
        <v>263</v>
      </c>
      <c r="B100" s="26" t="s">
        <v>98</v>
      </c>
      <c r="C100" s="105">
        <v>7854</v>
      </c>
      <c r="D100" s="143">
        <v>20648796.857367184</v>
      </c>
      <c r="E100" s="73">
        <v>8330570.810021474</v>
      </c>
      <c r="F100" s="96">
        <f t="shared" si="18"/>
        <v>28979367.667388659</v>
      </c>
      <c r="G100" s="155">
        <v>-343160</v>
      </c>
      <c r="H100" s="47">
        <v>5691179.4264800614</v>
      </c>
      <c r="I100" s="144">
        <f t="shared" si="19"/>
        <v>34327387.093868718</v>
      </c>
      <c r="J100" s="28">
        <f t="shared" si="12"/>
        <v>4370.6884509636766</v>
      </c>
      <c r="K100" s="142"/>
      <c r="L100" s="97">
        <f t="shared" si="13"/>
        <v>1293987.1160171777</v>
      </c>
      <c r="M100" s="98">
        <f t="shared" si="14"/>
        <v>3.9172083917634243E-2</v>
      </c>
      <c r="N100" s="97">
        <f t="shared" si="15"/>
        <v>240.48090184495413</v>
      </c>
      <c r="O100" s="45"/>
      <c r="P100" s="99">
        <f t="shared" si="16"/>
        <v>2.0665402811504974E-2</v>
      </c>
      <c r="Q100" s="99">
        <f t="shared" si="17"/>
        <v>0.12978749370064802</v>
      </c>
      <c r="R100" s="137"/>
      <c r="S100" s="67">
        <v>263</v>
      </c>
      <c r="T100" s="38" t="s">
        <v>98</v>
      </c>
      <c r="U100" s="30">
        <v>7998</v>
      </c>
      <c r="V100" s="30">
        <v>19853849.955034293</v>
      </c>
      <c r="W100" s="28">
        <v>8538772.7277397662</v>
      </c>
      <c r="X100" s="46">
        <v>28392622.682774059</v>
      </c>
      <c r="Y100" s="91">
        <v>-396612</v>
      </c>
      <c r="Z100" s="46">
        <v>5037389.2950774813</v>
      </c>
      <c r="AA100" s="31">
        <f t="shared" si="20"/>
        <v>33033399.97785154</v>
      </c>
      <c r="AB100" s="47">
        <f t="shared" si="21"/>
        <v>4130.2075491187225</v>
      </c>
    </row>
    <row r="101" spans="1:28" ht="14.4" x14ac:dyDescent="0.3">
      <c r="A101" s="29">
        <v>265</v>
      </c>
      <c r="B101" s="26" t="s">
        <v>99</v>
      </c>
      <c r="C101" s="105">
        <v>1107</v>
      </c>
      <c r="D101" s="143">
        <v>4044495.1240565428</v>
      </c>
      <c r="E101" s="73">
        <v>855489.45384777838</v>
      </c>
      <c r="F101" s="96">
        <f t="shared" si="18"/>
        <v>4899984.5779043213</v>
      </c>
      <c r="G101" s="154">
        <v>-291756</v>
      </c>
      <c r="H101" s="47">
        <v>819832.95681786886</v>
      </c>
      <c r="I101" s="144">
        <f t="shared" si="19"/>
        <v>5428061.5347221904</v>
      </c>
      <c r="J101" s="28">
        <f t="shared" si="12"/>
        <v>4903.3979536785819</v>
      </c>
      <c r="K101" s="142"/>
      <c r="L101" s="97">
        <f t="shared" si="13"/>
        <v>286741.40891618468</v>
      </c>
      <c r="M101" s="98">
        <f t="shared" si="14"/>
        <v>5.5771942205452958E-2</v>
      </c>
      <c r="N101" s="97">
        <f t="shared" si="15"/>
        <v>212.4124374322264</v>
      </c>
      <c r="O101" s="45"/>
      <c r="P101" s="99">
        <f t="shared" si="16"/>
        <v>4.4221131101723321E-2</v>
      </c>
      <c r="Q101" s="99">
        <f t="shared" si="17"/>
        <v>0.12608813278548303</v>
      </c>
      <c r="R101" s="137"/>
      <c r="S101" s="67">
        <v>265</v>
      </c>
      <c r="T101" s="38" t="s">
        <v>99</v>
      </c>
      <c r="U101" s="30">
        <v>1096</v>
      </c>
      <c r="V101" s="30">
        <v>3656259.1681150794</v>
      </c>
      <c r="W101" s="28">
        <v>1036218.7294874229</v>
      </c>
      <c r="X101" s="46">
        <v>4692477.8976025023</v>
      </c>
      <c r="Y101" s="91">
        <v>-279194</v>
      </c>
      <c r="Z101" s="46">
        <v>728036.2282035033</v>
      </c>
      <c r="AA101" s="31">
        <f t="shared" si="20"/>
        <v>5141320.1258060057</v>
      </c>
      <c r="AB101" s="47">
        <f t="shared" si="21"/>
        <v>4690.9855162463555</v>
      </c>
    </row>
    <row r="102" spans="1:28" ht="14.4" x14ac:dyDescent="0.3">
      <c r="A102" s="29">
        <v>271</v>
      </c>
      <c r="B102" s="26" t="s">
        <v>100</v>
      </c>
      <c r="C102" s="105">
        <v>7013</v>
      </c>
      <c r="D102" s="143">
        <v>11609907.173144929</v>
      </c>
      <c r="E102" s="73">
        <v>5213585.7692218162</v>
      </c>
      <c r="F102" s="96">
        <f t="shared" si="18"/>
        <v>16823492.942366745</v>
      </c>
      <c r="G102" s="155">
        <v>-394592</v>
      </c>
      <c r="H102" s="47">
        <v>4607860.8575752145</v>
      </c>
      <c r="I102" s="144">
        <f t="shared" si="19"/>
        <v>21036761.799941961</v>
      </c>
      <c r="J102" s="28">
        <f t="shared" si="12"/>
        <v>2999.6808498420023</v>
      </c>
      <c r="K102" s="142"/>
      <c r="L102" s="97">
        <f t="shared" si="13"/>
        <v>1419350.6134157814</v>
      </c>
      <c r="M102" s="98">
        <f t="shared" si="14"/>
        <v>7.2351575848633568E-2</v>
      </c>
      <c r="N102" s="97">
        <f t="shared" si="15"/>
        <v>237.83216808412817</v>
      </c>
      <c r="O102" s="45"/>
      <c r="P102" s="99">
        <f t="shared" si="16"/>
        <v>4.2203120207183753E-2</v>
      </c>
      <c r="Q102" s="99">
        <f t="shared" si="17"/>
        <v>0.15195595808056006</v>
      </c>
      <c r="R102" s="137"/>
      <c r="S102" s="67">
        <v>271</v>
      </c>
      <c r="T102" s="38" t="s">
        <v>100</v>
      </c>
      <c r="U102" s="30">
        <v>7103</v>
      </c>
      <c r="V102" s="30">
        <v>11158488.407979328</v>
      </c>
      <c r="W102" s="28">
        <v>4983751.6373415254</v>
      </c>
      <c r="X102" s="46">
        <v>16142240.045320854</v>
      </c>
      <c r="Y102" s="91">
        <v>-524861</v>
      </c>
      <c r="Z102" s="46">
        <v>4000032.1412053253</v>
      </c>
      <c r="AA102" s="31">
        <f t="shared" si="20"/>
        <v>19617411.186526179</v>
      </c>
      <c r="AB102" s="47">
        <f t="shared" si="21"/>
        <v>2761.8486817578741</v>
      </c>
    </row>
    <row r="103" spans="1:28" ht="14.4" x14ac:dyDescent="0.3">
      <c r="A103" s="29">
        <v>272</v>
      </c>
      <c r="B103" s="26" t="s">
        <v>101</v>
      </c>
      <c r="C103" s="105">
        <v>47772</v>
      </c>
      <c r="D103" s="143">
        <v>72940440.519189194</v>
      </c>
      <c r="E103" s="73">
        <v>12866226.864946263</v>
      </c>
      <c r="F103" s="96">
        <f t="shared" si="18"/>
        <v>85806667.384135455</v>
      </c>
      <c r="G103" s="154">
        <v>-939364</v>
      </c>
      <c r="H103" s="47">
        <v>24345124.352974944</v>
      </c>
      <c r="I103" s="144">
        <f t="shared" si="19"/>
        <v>109212427.73711041</v>
      </c>
      <c r="J103" s="28">
        <f t="shared" si="12"/>
        <v>2286.117971554685</v>
      </c>
      <c r="K103" s="142"/>
      <c r="L103" s="97">
        <f t="shared" si="13"/>
        <v>6587218.9776148796</v>
      </c>
      <c r="M103" s="98">
        <f t="shared" si="14"/>
        <v>6.4187143268591776E-2</v>
      </c>
      <c r="N103" s="97">
        <f t="shared" si="15"/>
        <v>133.7887678992347</v>
      </c>
      <c r="O103" s="45"/>
      <c r="P103" s="99">
        <f t="shared" si="16"/>
        <v>3.7022977655517986E-2</v>
      </c>
      <c r="Q103" s="99">
        <f t="shared" si="17"/>
        <v>0.14628029347963789</v>
      </c>
      <c r="R103" s="137"/>
      <c r="S103" s="67">
        <v>272</v>
      </c>
      <c r="T103" s="38" t="s">
        <v>101</v>
      </c>
      <c r="U103" s="30">
        <v>47681</v>
      </c>
      <c r="V103" s="30">
        <v>68318661.659333766</v>
      </c>
      <c r="W103" s="28">
        <v>14424603.661677307</v>
      </c>
      <c r="X103" s="46">
        <v>82743265.321011066</v>
      </c>
      <c r="Y103" s="91">
        <v>-1356426</v>
      </c>
      <c r="Z103" s="46">
        <v>21238369.438484464</v>
      </c>
      <c r="AA103" s="31">
        <f t="shared" si="20"/>
        <v>102625208.75949553</v>
      </c>
      <c r="AB103" s="47">
        <f t="shared" si="21"/>
        <v>2152.3292036554503</v>
      </c>
    </row>
    <row r="104" spans="1:28" ht="14.4" x14ac:dyDescent="0.3">
      <c r="A104" s="29">
        <v>273</v>
      </c>
      <c r="B104" s="26" t="s">
        <v>102</v>
      </c>
      <c r="C104" s="105">
        <v>3925</v>
      </c>
      <c r="D104" s="143">
        <v>12198607.090068124</v>
      </c>
      <c r="E104" s="73">
        <v>2940228.2808496966</v>
      </c>
      <c r="F104" s="96">
        <f t="shared" si="18"/>
        <v>15138835.370917821</v>
      </c>
      <c r="G104" s="155">
        <v>-176788</v>
      </c>
      <c r="H104" s="47">
        <v>2537983.2735310942</v>
      </c>
      <c r="I104" s="144">
        <f t="shared" si="19"/>
        <v>17500030.644448914</v>
      </c>
      <c r="J104" s="28">
        <f t="shared" si="12"/>
        <v>4458.6065336175579</v>
      </c>
      <c r="K104" s="142"/>
      <c r="L104" s="97">
        <f t="shared" si="13"/>
        <v>1345799.0974330418</v>
      </c>
      <c r="M104" s="98">
        <f t="shared" si="14"/>
        <v>8.3309385130216712E-2</v>
      </c>
      <c r="N104" s="97">
        <f t="shared" si="15"/>
        <v>258.33832066491323</v>
      </c>
      <c r="O104" s="45"/>
      <c r="P104" s="99">
        <f t="shared" si="16"/>
        <v>6.8415588234863378E-2</v>
      </c>
      <c r="Q104" s="99">
        <f t="shared" si="17"/>
        <v>0.16699199922077379</v>
      </c>
      <c r="R104" s="137"/>
      <c r="S104" s="67">
        <v>273</v>
      </c>
      <c r="T104" s="38" t="s">
        <v>102</v>
      </c>
      <c r="U104" s="30">
        <v>3846</v>
      </c>
      <c r="V104" s="30">
        <v>11303931.384722991</v>
      </c>
      <c r="W104" s="28">
        <v>2865494.3870675485</v>
      </c>
      <c r="X104" s="46">
        <v>14169425.77179054</v>
      </c>
      <c r="Y104" s="91">
        <v>-190002</v>
      </c>
      <c r="Z104" s="46">
        <v>2174807.7752253325</v>
      </c>
      <c r="AA104" s="31">
        <f t="shared" si="20"/>
        <v>16154231.547015872</v>
      </c>
      <c r="AB104" s="47">
        <f t="shared" si="21"/>
        <v>4200.2682129526447</v>
      </c>
    </row>
    <row r="105" spans="1:28" ht="14.4" x14ac:dyDescent="0.3">
      <c r="A105" s="29">
        <v>275</v>
      </c>
      <c r="B105" s="26" t="s">
        <v>103</v>
      </c>
      <c r="C105" s="105">
        <v>2593</v>
      </c>
      <c r="D105" s="143">
        <v>6184631.9729815302</v>
      </c>
      <c r="E105" s="73">
        <v>2414900.5855530733</v>
      </c>
      <c r="F105" s="96">
        <f t="shared" si="18"/>
        <v>8599532.5585346036</v>
      </c>
      <c r="G105" s="154">
        <v>-58844</v>
      </c>
      <c r="H105" s="47">
        <v>1822890.7567247194</v>
      </c>
      <c r="I105" s="144">
        <f t="shared" si="19"/>
        <v>10363579.315259323</v>
      </c>
      <c r="J105" s="28">
        <f t="shared" si="12"/>
        <v>3996.7525319164374</v>
      </c>
      <c r="K105" s="142"/>
      <c r="L105" s="97">
        <f t="shared" si="13"/>
        <v>481837.38801105693</v>
      </c>
      <c r="M105" s="98">
        <f t="shared" si="14"/>
        <v>4.8760369533879591E-2</v>
      </c>
      <c r="N105" s="97">
        <f t="shared" si="15"/>
        <v>235.14540315805698</v>
      </c>
      <c r="O105" s="45"/>
      <c r="P105" s="99">
        <f t="shared" si="16"/>
        <v>2.8623145480540346E-2</v>
      </c>
      <c r="Q105" s="99">
        <f t="shared" si="17"/>
        <v>0.15712894699306057</v>
      </c>
      <c r="R105" s="137"/>
      <c r="S105" s="67">
        <v>275</v>
      </c>
      <c r="T105" s="38" t="s">
        <v>103</v>
      </c>
      <c r="U105" s="30">
        <v>2627</v>
      </c>
      <c r="V105" s="30">
        <v>5830936.8476590579</v>
      </c>
      <c r="W105" s="28">
        <v>2529299.4510460175</v>
      </c>
      <c r="X105" s="46">
        <v>8360236.2987050749</v>
      </c>
      <c r="Y105" s="49">
        <v>-53851</v>
      </c>
      <c r="Z105" s="46">
        <v>1575356.62854319</v>
      </c>
      <c r="AA105" s="31">
        <f t="shared" si="20"/>
        <v>9881741.9272482656</v>
      </c>
      <c r="AB105" s="47">
        <f t="shared" si="21"/>
        <v>3761.6071287583804</v>
      </c>
    </row>
    <row r="106" spans="1:28" ht="14.4" x14ac:dyDescent="0.3">
      <c r="A106" s="29">
        <v>276</v>
      </c>
      <c r="B106" s="26" t="s">
        <v>104</v>
      </c>
      <c r="C106" s="105">
        <v>14857</v>
      </c>
      <c r="D106" s="143">
        <v>15199856.584392738</v>
      </c>
      <c r="E106" s="73">
        <v>7635643.7645748109</v>
      </c>
      <c r="F106" s="96">
        <f t="shared" si="18"/>
        <v>22835500.348967548</v>
      </c>
      <c r="G106" s="155">
        <v>-1601954</v>
      </c>
      <c r="H106" s="47">
        <v>6825596.7249325467</v>
      </c>
      <c r="I106" s="144">
        <f t="shared" si="19"/>
        <v>28059143.073900096</v>
      </c>
      <c r="J106" s="28">
        <f t="shared" si="12"/>
        <v>1888.6143281887391</v>
      </c>
      <c r="K106" s="142"/>
      <c r="L106" s="97">
        <f t="shared" si="13"/>
        <v>1617417.5649014413</v>
      </c>
      <c r="M106" s="98">
        <f t="shared" si="14"/>
        <v>6.116913831326936E-2</v>
      </c>
      <c r="N106" s="97">
        <f t="shared" si="15"/>
        <v>104.54270623349635</v>
      </c>
      <c r="O106" s="45"/>
      <c r="P106" s="99">
        <f t="shared" si="16"/>
        <v>2.7011903093000056E-2</v>
      </c>
      <c r="Q106" s="99">
        <f t="shared" si="17"/>
        <v>0.19433369871758366</v>
      </c>
      <c r="R106" s="137"/>
      <c r="S106" s="67">
        <v>276</v>
      </c>
      <c r="T106" s="38" t="s">
        <v>104</v>
      </c>
      <c r="U106" s="30">
        <v>14821</v>
      </c>
      <c r="V106" s="30">
        <v>14830521.467996329</v>
      </c>
      <c r="W106" s="28">
        <v>7404372.0908757923</v>
      </c>
      <c r="X106" s="46">
        <v>22234893.558872122</v>
      </c>
      <c r="Y106" s="91">
        <v>-1508151</v>
      </c>
      <c r="Z106" s="46">
        <v>5714982.9501265306</v>
      </c>
      <c r="AA106" s="31">
        <f t="shared" si="20"/>
        <v>26441725.508998655</v>
      </c>
      <c r="AB106" s="47">
        <f t="shared" si="21"/>
        <v>1784.0716219552428</v>
      </c>
    </row>
    <row r="107" spans="1:28" ht="14.4" x14ac:dyDescent="0.3">
      <c r="A107" s="29">
        <v>280</v>
      </c>
      <c r="B107" s="26" t="s">
        <v>105</v>
      </c>
      <c r="C107" s="105">
        <v>2068</v>
      </c>
      <c r="D107" s="143">
        <v>4180359.3586831437</v>
      </c>
      <c r="E107" s="73">
        <v>1886172.4761595658</v>
      </c>
      <c r="F107" s="96">
        <f t="shared" si="18"/>
        <v>6066531.8348427098</v>
      </c>
      <c r="G107" s="154">
        <v>-258597</v>
      </c>
      <c r="H107" s="47">
        <v>1711744.3151903618</v>
      </c>
      <c r="I107" s="144">
        <f t="shared" si="19"/>
        <v>7519679.1500330716</v>
      </c>
      <c r="J107" s="28">
        <f t="shared" si="12"/>
        <v>3636.2084864763401</v>
      </c>
      <c r="K107" s="142"/>
      <c r="L107" s="97">
        <f t="shared" si="13"/>
        <v>228466.79543865286</v>
      </c>
      <c r="M107" s="98">
        <f t="shared" si="14"/>
        <v>3.1334541407875588E-2</v>
      </c>
      <c r="N107" s="97">
        <f t="shared" si="15"/>
        <v>125.75477699419343</v>
      </c>
      <c r="O107" s="45"/>
      <c r="P107" s="99">
        <f t="shared" si="16"/>
        <v>-2.6699572939323679E-2</v>
      </c>
      <c r="Q107" s="99">
        <f t="shared" si="17"/>
        <v>0.14830114099670033</v>
      </c>
      <c r="R107" s="137"/>
      <c r="S107" s="67">
        <v>280</v>
      </c>
      <c r="T107" s="38" t="s">
        <v>105</v>
      </c>
      <c r="U107" s="30">
        <v>2077</v>
      </c>
      <c r="V107" s="30">
        <v>4146889.5380633916</v>
      </c>
      <c r="W107" s="28">
        <v>2086059.3707985559</v>
      </c>
      <c r="X107" s="46">
        <v>6232948.9088619472</v>
      </c>
      <c r="Y107" s="91">
        <v>-432412</v>
      </c>
      <c r="Z107" s="46">
        <v>1490675.4457324715</v>
      </c>
      <c r="AA107" s="31">
        <f t="shared" si="20"/>
        <v>7291212.3545944188</v>
      </c>
      <c r="AB107" s="47">
        <f t="shared" si="21"/>
        <v>3510.4537094821467</v>
      </c>
    </row>
    <row r="108" spans="1:28" ht="14.4" x14ac:dyDescent="0.3">
      <c r="A108" s="29">
        <v>284</v>
      </c>
      <c r="B108" s="26" t="s">
        <v>106</v>
      </c>
      <c r="C108" s="105">
        <v>2292</v>
      </c>
      <c r="D108" s="143">
        <v>5184845.9258909151</v>
      </c>
      <c r="E108" s="73">
        <v>1760266.3151263122</v>
      </c>
      <c r="F108" s="96">
        <f t="shared" si="18"/>
        <v>6945112.2410172271</v>
      </c>
      <c r="G108" s="155">
        <v>739685</v>
      </c>
      <c r="H108" s="47">
        <v>1588185.8668981462</v>
      </c>
      <c r="I108" s="144">
        <f t="shared" si="19"/>
        <v>9272983.1079153735</v>
      </c>
      <c r="J108" s="28">
        <f t="shared" si="12"/>
        <v>4045.804148305137</v>
      </c>
      <c r="K108" s="142"/>
      <c r="L108" s="97">
        <f t="shared" si="13"/>
        <v>724002.96072757058</v>
      </c>
      <c r="M108" s="98">
        <f t="shared" si="14"/>
        <v>8.4688810625643124E-2</v>
      </c>
      <c r="N108" s="97">
        <f t="shared" si="15"/>
        <v>341.73995974889658</v>
      </c>
      <c r="O108" s="45"/>
      <c r="P108" s="99">
        <f t="shared" si="16"/>
        <v>6.4442470334668656E-2</v>
      </c>
      <c r="Q108" s="99">
        <f t="shared" si="17"/>
        <v>0.14873056827092301</v>
      </c>
      <c r="R108" s="137"/>
      <c r="S108" s="67">
        <v>284</v>
      </c>
      <c r="T108" s="38" t="s">
        <v>106</v>
      </c>
      <c r="U108" s="30">
        <v>2308</v>
      </c>
      <c r="V108" s="30">
        <v>4629406.2405122388</v>
      </c>
      <c r="W108" s="28">
        <v>1895241.577075904</v>
      </c>
      <c r="X108" s="46">
        <v>6524647.8175881431</v>
      </c>
      <c r="Y108" s="49">
        <v>641775</v>
      </c>
      <c r="Z108" s="46">
        <v>1382557.3295996592</v>
      </c>
      <c r="AA108" s="31">
        <f t="shared" si="20"/>
        <v>8548980.1471878029</v>
      </c>
      <c r="AB108" s="47">
        <f t="shared" si="21"/>
        <v>3704.0641885562404</v>
      </c>
    </row>
    <row r="109" spans="1:28" ht="14.4" x14ac:dyDescent="0.3">
      <c r="A109" s="29">
        <v>285</v>
      </c>
      <c r="B109" s="26" t="s">
        <v>107</v>
      </c>
      <c r="C109" s="105">
        <v>51668</v>
      </c>
      <c r="D109" s="143">
        <v>97344147.459183589</v>
      </c>
      <c r="E109" s="73">
        <v>11002456.427951464</v>
      </c>
      <c r="F109" s="96">
        <f t="shared" si="18"/>
        <v>108346603.88713506</v>
      </c>
      <c r="G109" s="154">
        <v>-1698135</v>
      </c>
      <c r="H109" s="47">
        <v>25249553.047903009</v>
      </c>
      <c r="I109" s="144">
        <f t="shared" si="19"/>
        <v>131898021.93503806</v>
      </c>
      <c r="J109" s="28">
        <f t="shared" si="12"/>
        <v>2552.7990619926854</v>
      </c>
      <c r="K109" s="142"/>
      <c r="L109" s="97">
        <f t="shared" si="13"/>
        <v>5946222.5633312613</v>
      </c>
      <c r="M109" s="98">
        <f t="shared" si="14"/>
        <v>4.7210302615708341E-2</v>
      </c>
      <c r="N109" s="97">
        <f t="shared" si="15"/>
        <v>136.5039430173797</v>
      </c>
      <c r="O109" s="45"/>
      <c r="P109" s="99">
        <f t="shared" si="16"/>
        <v>3.0464103751709493E-2</v>
      </c>
      <c r="Q109" s="99">
        <f t="shared" si="17"/>
        <v>0.15570427170941037</v>
      </c>
      <c r="R109" s="137"/>
      <c r="S109" s="67">
        <v>285</v>
      </c>
      <c r="T109" s="38" t="s">
        <v>107</v>
      </c>
      <c r="U109" s="30">
        <v>52126</v>
      </c>
      <c r="V109" s="30">
        <v>93345196.008873776</v>
      </c>
      <c r="W109" s="28">
        <v>11798305.344222549</v>
      </c>
      <c r="X109" s="46">
        <v>105143501.35309632</v>
      </c>
      <c r="Y109" s="91">
        <v>-1039465</v>
      </c>
      <c r="Z109" s="46">
        <v>21847763.018610477</v>
      </c>
      <c r="AA109" s="31">
        <f t="shared" si="20"/>
        <v>125951799.3717068</v>
      </c>
      <c r="AB109" s="47">
        <f t="shared" si="21"/>
        <v>2416.2951189753057</v>
      </c>
    </row>
    <row r="110" spans="1:28" ht="14.4" x14ac:dyDescent="0.3">
      <c r="A110" s="29">
        <v>286</v>
      </c>
      <c r="B110" s="26" t="s">
        <v>108</v>
      </c>
      <c r="C110" s="105">
        <v>81187</v>
      </c>
      <c r="D110" s="143">
        <v>127043968.8932047</v>
      </c>
      <c r="E110" s="73">
        <v>15182807.015760591</v>
      </c>
      <c r="F110" s="96">
        <f t="shared" si="18"/>
        <v>142226775.90896529</v>
      </c>
      <c r="G110" s="155">
        <v>-7243028</v>
      </c>
      <c r="H110" s="47">
        <v>42845583.295250811</v>
      </c>
      <c r="I110" s="144">
        <f t="shared" si="19"/>
        <v>177829331.20421609</v>
      </c>
      <c r="J110" s="28">
        <f t="shared" si="12"/>
        <v>2190.3670686712908</v>
      </c>
      <c r="K110" s="142"/>
      <c r="L110" s="97">
        <f t="shared" si="13"/>
        <v>-15594934.336900622</v>
      </c>
      <c r="M110" s="98">
        <f t="shared" si="14"/>
        <v>-8.0625532134103228E-2</v>
      </c>
      <c r="N110" s="97">
        <f t="shared" si="15"/>
        <v>-165.21932497060152</v>
      </c>
      <c r="O110" s="69"/>
      <c r="P110" s="99">
        <f t="shared" si="16"/>
        <v>1.5045467419586123E-2</v>
      </c>
      <c r="Q110" s="99">
        <f t="shared" si="17"/>
        <v>0.16202489456852276</v>
      </c>
      <c r="R110" s="137"/>
      <c r="S110" s="67">
        <v>286</v>
      </c>
      <c r="T110" s="38" t="s">
        <v>108</v>
      </c>
      <c r="U110" s="30">
        <v>82113</v>
      </c>
      <c r="V110" s="30">
        <v>123070773.77916005</v>
      </c>
      <c r="W110" s="28">
        <v>17047851.912090316</v>
      </c>
      <c r="X110" s="46">
        <v>140118625.69125038</v>
      </c>
      <c r="Y110" s="49">
        <v>16434155</v>
      </c>
      <c r="Z110" s="46">
        <v>36871484.849866331</v>
      </c>
      <c r="AA110" s="31">
        <f t="shared" si="20"/>
        <v>193424265.54111671</v>
      </c>
      <c r="AB110" s="47">
        <f t="shared" si="21"/>
        <v>2355.5863936418923</v>
      </c>
    </row>
    <row r="111" spans="1:28" ht="14.4" x14ac:dyDescent="0.3">
      <c r="A111" s="29">
        <v>287</v>
      </c>
      <c r="B111" s="26" t="s">
        <v>109</v>
      </c>
      <c r="C111" s="105">
        <v>6404</v>
      </c>
      <c r="D111" s="143">
        <v>14893086.763440883</v>
      </c>
      <c r="E111" s="73">
        <v>3953783.3528575613</v>
      </c>
      <c r="F111" s="96">
        <f t="shared" si="18"/>
        <v>18846870.116298445</v>
      </c>
      <c r="G111" s="154">
        <v>91417</v>
      </c>
      <c r="H111" s="47">
        <v>4622311.0379326129</v>
      </c>
      <c r="I111" s="144">
        <f t="shared" si="19"/>
        <v>23560598.154231057</v>
      </c>
      <c r="J111" s="28">
        <f t="shared" si="12"/>
        <v>3679.044059061689</v>
      </c>
      <c r="K111" s="142"/>
      <c r="L111" s="97">
        <f t="shared" si="13"/>
        <v>1788076.4159120135</v>
      </c>
      <c r="M111" s="98">
        <f t="shared" si="14"/>
        <v>8.2125370565828762E-2</v>
      </c>
      <c r="N111" s="97">
        <f t="shared" si="15"/>
        <v>322.19519407262896</v>
      </c>
      <c r="O111" s="45"/>
      <c r="P111" s="99">
        <f t="shared" si="16"/>
        <v>5.4660157879073745E-2</v>
      </c>
      <c r="Q111" s="99">
        <f t="shared" si="17"/>
        <v>0.13044141448858859</v>
      </c>
      <c r="R111" s="137"/>
      <c r="S111" s="67">
        <v>287</v>
      </c>
      <c r="T111" s="38" t="s">
        <v>109</v>
      </c>
      <c r="U111" s="30">
        <v>6486</v>
      </c>
      <c r="V111" s="30">
        <v>13732158.204101432</v>
      </c>
      <c r="W111" s="28">
        <v>4137930.0660381964</v>
      </c>
      <c r="X111" s="46">
        <v>17870088.270139627</v>
      </c>
      <c r="Y111" s="91">
        <v>-186510</v>
      </c>
      <c r="Z111" s="46">
        <v>4088943.468179415</v>
      </c>
      <c r="AA111" s="31">
        <f t="shared" si="20"/>
        <v>21772521.738319043</v>
      </c>
      <c r="AB111" s="47">
        <f t="shared" si="21"/>
        <v>3356.8488649890601</v>
      </c>
    </row>
    <row r="112" spans="1:28" ht="14.4" x14ac:dyDescent="0.3">
      <c r="A112" s="29">
        <v>288</v>
      </c>
      <c r="B112" s="26" t="s">
        <v>110</v>
      </c>
      <c r="C112" s="105">
        <v>6416</v>
      </c>
      <c r="D112" s="143">
        <v>11436615.152335355</v>
      </c>
      <c r="E112" s="73">
        <v>3714592.3290153053</v>
      </c>
      <c r="F112" s="96">
        <f t="shared" si="18"/>
        <v>15151207.48135066</v>
      </c>
      <c r="G112" s="155">
        <v>99419</v>
      </c>
      <c r="H112" s="47">
        <v>4288681.6682517724</v>
      </c>
      <c r="I112" s="144">
        <f t="shared" si="19"/>
        <v>19539308.149602432</v>
      </c>
      <c r="J112" s="28">
        <f t="shared" si="12"/>
        <v>3045.4033899006286</v>
      </c>
      <c r="K112" s="142"/>
      <c r="L112" s="97">
        <f t="shared" si="13"/>
        <v>1350135.3729392178</v>
      </c>
      <c r="M112" s="98">
        <f t="shared" si="14"/>
        <v>7.4227420318501089E-2</v>
      </c>
      <c r="N112" s="97">
        <f t="shared" si="15"/>
        <v>215.72498656160951</v>
      </c>
      <c r="O112" s="45"/>
      <c r="P112" s="99">
        <f t="shared" si="16"/>
        <v>3.9863617569055876E-2</v>
      </c>
      <c r="Q112" s="99">
        <f t="shared" si="17"/>
        <v>0.15400546560929773</v>
      </c>
      <c r="R112" s="137"/>
      <c r="S112" s="67">
        <v>288</v>
      </c>
      <c r="T112" s="38" t="s">
        <v>110</v>
      </c>
      <c r="U112" s="30">
        <v>6428</v>
      </c>
      <c r="V112" s="30">
        <v>10673223.213414347</v>
      </c>
      <c r="W112" s="28">
        <v>3897156.2338158959</v>
      </c>
      <c r="X112" s="46">
        <v>14570379.447230242</v>
      </c>
      <c r="Y112" s="49">
        <v>-97551</v>
      </c>
      <c r="Z112" s="46">
        <v>3716344.3294329736</v>
      </c>
      <c r="AA112" s="31">
        <f t="shared" si="20"/>
        <v>18189172.776663214</v>
      </c>
      <c r="AB112" s="47">
        <f t="shared" si="21"/>
        <v>2829.678403339019</v>
      </c>
    </row>
    <row r="113" spans="1:28" ht="14.4" x14ac:dyDescent="0.3">
      <c r="A113" s="29">
        <v>290</v>
      </c>
      <c r="B113" s="26" t="s">
        <v>111</v>
      </c>
      <c r="C113" s="105">
        <v>8042</v>
      </c>
      <c r="D113" s="143">
        <v>25303257.570408113</v>
      </c>
      <c r="E113" s="73">
        <v>5972704.9957321892</v>
      </c>
      <c r="F113" s="96">
        <f t="shared" si="18"/>
        <v>31275962.566140302</v>
      </c>
      <c r="G113" s="154">
        <v>-580173</v>
      </c>
      <c r="H113" s="47">
        <v>5481592.7486435724</v>
      </c>
      <c r="I113" s="144">
        <f t="shared" si="19"/>
        <v>36177382.314783871</v>
      </c>
      <c r="J113" s="28">
        <f t="shared" si="12"/>
        <v>4498.5553736363927</v>
      </c>
      <c r="K113" s="142"/>
      <c r="L113" s="97">
        <f t="shared" si="13"/>
        <v>1836740.8592824861</v>
      </c>
      <c r="M113" s="98">
        <f t="shared" si="14"/>
        <v>5.3485921678619069E-2</v>
      </c>
      <c r="N113" s="97">
        <f t="shared" si="15"/>
        <v>305.55885892315928</v>
      </c>
      <c r="O113" s="45"/>
      <c r="P113" s="99">
        <f t="shared" si="16"/>
        <v>3.8198745322541416E-2</v>
      </c>
      <c r="Q113" s="99">
        <f t="shared" si="17"/>
        <v>0.1135949997363026</v>
      </c>
      <c r="R113" s="137"/>
      <c r="S113" s="67">
        <v>290</v>
      </c>
      <c r="T113" s="38" t="s">
        <v>111</v>
      </c>
      <c r="U113" s="30">
        <v>8190</v>
      </c>
      <c r="V113" s="30">
        <v>23576231.11037194</v>
      </c>
      <c r="W113" s="28">
        <v>6548985.9610700672</v>
      </c>
      <c r="X113" s="46">
        <v>30125217.071442008</v>
      </c>
      <c r="Y113" s="91">
        <v>-707005</v>
      </c>
      <c r="Z113" s="46">
        <v>4922429.3840593789</v>
      </c>
      <c r="AA113" s="31">
        <f t="shared" si="20"/>
        <v>34340641.455501385</v>
      </c>
      <c r="AB113" s="47">
        <f t="shared" si="21"/>
        <v>4192.9965147132334</v>
      </c>
    </row>
    <row r="114" spans="1:28" ht="14.4" x14ac:dyDescent="0.3">
      <c r="A114" s="29">
        <v>291</v>
      </c>
      <c r="B114" s="26" t="s">
        <v>112</v>
      </c>
      <c r="C114" s="105">
        <v>2161</v>
      </c>
      <c r="D114" s="143">
        <v>6506225.6184627386</v>
      </c>
      <c r="E114" s="73">
        <v>1424915.1806658802</v>
      </c>
      <c r="F114" s="96">
        <f t="shared" si="18"/>
        <v>7931140.799128619</v>
      </c>
      <c r="G114" s="155">
        <v>-96129</v>
      </c>
      <c r="H114" s="47">
        <v>1477818.3335294786</v>
      </c>
      <c r="I114" s="144">
        <f t="shared" si="19"/>
        <v>9312830.1326580979</v>
      </c>
      <c r="J114" s="28">
        <f t="shared" si="12"/>
        <v>4309.5002927617297</v>
      </c>
      <c r="K114" s="142"/>
      <c r="L114" s="97">
        <f t="shared" si="13"/>
        <v>429627.91016357578</v>
      </c>
      <c r="M114" s="98">
        <f t="shared" si="14"/>
        <v>4.8364080812620579E-2</v>
      </c>
      <c r="N114" s="97">
        <f t="shared" si="15"/>
        <v>282.6633831993895</v>
      </c>
      <c r="O114" s="45"/>
      <c r="P114" s="99">
        <f t="shared" si="16"/>
        <v>2.7714684312082127E-2</v>
      </c>
      <c r="Q114" s="99">
        <f t="shared" si="17"/>
        <v>0.13179314333349756</v>
      </c>
      <c r="R114" s="137"/>
      <c r="S114" s="67">
        <v>291</v>
      </c>
      <c r="T114" s="38" t="s">
        <v>112</v>
      </c>
      <c r="U114" s="30">
        <v>2206</v>
      </c>
      <c r="V114" s="30">
        <v>6058619.0575603293</v>
      </c>
      <c r="W114" s="28">
        <v>1658640.3337827653</v>
      </c>
      <c r="X114" s="46">
        <v>7717259.3913430944</v>
      </c>
      <c r="Y114" s="91">
        <v>-139789</v>
      </c>
      <c r="Z114" s="46">
        <v>1305731.8311514282</v>
      </c>
      <c r="AA114" s="31">
        <f t="shared" si="20"/>
        <v>8883202.2224945221</v>
      </c>
      <c r="AB114" s="47">
        <f t="shared" si="21"/>
        <v>4026.8369095623402</v>
      </c>
    </row>
    <row r="115" spans="1:28" ht="14.4" x14ac:dyDescent="0.3">
      <c r="A115" s="29">
        <v>297</v>
      </c>
      <c r="B115" s="26" t="s">
        <v>113</v>
      </c>
      <c r="C115" s="105">
        <v>120210</v>
      </c>
      <c r="D115" s="143">
        <v>147543530.5657762</v>
      </c>
      <c r="E115" s="73">
        <v>36632126.067751825</v>
      </c>
      <c r="F115" s="96">
        <f t="shared" si="18"/>
        <v>184175656.63352802</v>
      </c>
      <c r="G115" s="154">
        <v>-1586408</v>
      </c>
      <c r="H115" s="47">
        <v>62179346.496688314</v>
      </c>
      <c r="I115" s="144">
        <f t="shared" si="19"/>
        <v>244768595.13021633</v>
      </c>
      <c r="J115" s="28">
        <f t="shared" si="12"/>
        <v>2036.1749865253832</v>
      </c>
      <c r="K115" s="142"/>
      <c r="L115" s="97">
        <f t="shared" si="13"/>
        <v>14044915.79396531</v>
      </c>
      <c r="M115" s="98">
        <f t="shared" si="14"/>
        <v>6.0873317530172506E-2</v>
      </c>
      <c r="N115" s="97">
        <f t="shared" si="15"/>
        <v>101.90427228307499</v>
      </c>
      <c r="O115" s="45"/>
      <c r="P115" s="99">
        <f t="shared" si="16"/>
        <v>2.1373520364213805E-2</v>
      </c>
      <c r="Q115" s="99">
        <f t="shared" si="17"/>
        <v>0.16196330623124489</v>
      </c>
      <c r="R115" s="137"/>
      <c r="S115" s="67">
        <v>297</v>
      </c>
      <c r="T115" s="38" t="s">
        <v>113</v>
      </c>
      <c r="U115" s="30">
        <v>119282</v>
      </c>
      <c r="V115" s="30">
        <v>143224792.58504221</v>
      </c>
      <c r="W115" s="28">
        <v>37096757.720914841</v>
      </c>
      <c r="X115" s="46">
        <v>180321550.30595705</v>
      </c>
      <c r="Y115" s="91">
        <v>-3110186</v>
      </c>
      <c r="Z115" s="46">
        <v>53512315.030293964</v>
      </c>
      <c r="AA115" s="31">
        <f t="shared" si="20"/>
        <v>230723679.33625102</v>
      </c>
      <c r="AB115" s="47">
        <f t="shared" si="21"/>
        <v>1934.2707142423083</v>
      </c>
    </row>
    <row r="116" spans="1:28" ht="14.4" x14ac:dyDescent="0.3">
      <c r="A116" s="29">
        <v>300</v>
      </c>
      <c r="B116" s="26" t="s">
        <v>114</v>
      </c>
      <c r="C116" s="105">
        <v>3534</v>
      </c>
      <c r="D116" s="143">
        <v>9132182.3198397085</v>
      </c>
      <c r="E116" s="73">
        <v>3366277.8309755628</v>
      </c>
      <c r="F116" s="96">
        <f t="shared" si="18"/>
        <v>12498460.150815271</v>
      </c>
      <c r="G116" s="155">
        <v>960661</v>
      </c>
      <c r="H116" s="47">
        <v>2496057.8914526836</v>
      </c>
      <c r="I116" s="144">
        <f t="shared" si="19"/>
        <v>15955179.042267954</v>
      </c>
      <c r="J116" s="28">
        <f t="shared" si="12"/>
        <v>4514.7648676479776</v>
      </c>
      <c r="K116" s="142"/>
      <c r="L116" s="97">
        <f t="shared" si="13"/>
        <v>1589054.1476938296</v>
      </c>
      <c r="M116" s="98">
        <f t="shared" si="14"/>
        <v>0.1106111884279937</v>
      </c>
      <c r="N116" s="97">
        <f t="shared" si="15"/>
        <v>469.10874414076125</v>
      </c>
      <c r="O116" s="45"/>
      <c r="P116" s="99">
        <f t="shared" si="16"/>
        <v>9.2188299863986911E-2</v>
      </c>
      <c r="Q116" s="99">
        <f t="shared" si="17"/>
        <v>0.14461480893033407</v>
      </c>
      <c r="R116" s="137"/>
      <c r="S116" s="67">
        <v>300</v>
      </c>
      <c r="T116" s="38" t="s">
        <v>114</v>
      </c>
      <c r="U116" s="30">
        <v>3551</v>
      </c>
      <c r="V116" s="30">
        <v>8212291.331347689</v>
      </c>
      <c r="W116" s="28">
        <v>3231211.7279432197</v>
      </c>
      <c r="X116" s="46">
        <v>11443503.059290908</v>
      </c>
      <c r="Y116" s="49">
        <v>741925</v>
      </c>
      <c r="Z116" s="46">
        <v>2180696.835283217</v>
      </c>
      <c r="AA116" s="31">
        <f t="shared" si="20"/>
        <v>14366124.894574124</v>
      </c>
      <c r="AB116" s="47">
        <f t="shared" si="21"/>
        <v>4045.6561235072163</v>
      </c>
    </row>
    <row r="117" spans="1:28" ht="14.4" x14ac:dyDescent="0.3">
      <c r="A117" s="29">
        <v>301</v>
      </c>
      <c r="B117" s="26" t="s">
        <v>115</v>
      </c>
      <c r="C117" s="105">
        <v>20456</v>
      </c>
      <c r="D117" s="143">
        <v>42187574.415954791</v>
      </c>
      <c r="E117" s="73">
        <v>18736853.833864056</v>
      </c>
      <c r="F117" s="96">
        <f t="shared" si="18"/>
        <v>60924428.249818847</v>
      </c>
      <c r="G117" s="154">
        <v>-2569373</v>
      </c>
      <c r="H117" s="47">
        <v>14128594.170860456</v>
      </c>
      <c r="I117" s="144">
        <f t="shared" si="19"/>
        <v>72483649.420679301</v>
      </c>
      <c r="J117" s="28">
        <f t="shared" si="12"/>
        <v>3543.3931081677406</v>
      </c>
      <c r="K117" s="142"/>
      <c r="L117" s="97">
        <f t="shared" si="13"/>
        <v>4799006.5193887651</v>
      </c>
      <c r="M117" s="98">
        <f t="shared" si="14"/>
        <v>7.0902442765155865E-2</v>
      </c>
      <c r="N117" s="97">
        <f t="shared" si="15"/>
        <v>270.12476010262117</v>
      </c>
      <c r="O117" s="45"/>
      <c r="P117" s="99">
        <f t="shared" si="16"/>
        <v>5.2165975861161673E-2</v>
      </c>
      <c r="Q117" s="99">
        <f t="shared" si="17"/>
        <v>0.14961094143904785</v>
      </c>
      <c r="R117" s="137"/>
      <c r="S117" s="67">
        <v>301</v>
      </c>
      <c r="T117" s="38" t="s">
        <v>115</v>
      </c>
      <c r="U117" s="30">
        <v>20678</v>
      </c>
      <c r="V117" s="30">
        <v>39660183.920208722</v>
      </c>
      <c r="W117" s="28">
        <v>18243635.104118019</v>
      </c>
      <c r="X117" s="46">
        <v>57903819.024326742</v>
      </c>
      <c r="Y117" s="91">
        <v>-2509068</v>
      </c>
      <c r="Z117" s="46">
        <v>12289891.876963796</v>
      </c>
      <c r="AA117" s="31">
        <f t="shared" si="20"/>
        <v>67684642.901290536</v>
      </c>
      <c r="AB117" s="47">
        <f t="shared" si="21"/>
        <v>3273.2683480651194</v>
      </c>
    </row>
    <row r="118" spans="1:28" ht="14.4" x14ac:dyDescent="0.3">
      <c r="A118" s="29">
        <v>304</v>
      </c>
      <c r="B118" s="26" t="s">
        <v>116</v>
      </c>
      <c r="C118" s="105">
        <v>962</v>
      </c>
      <c r="D118" s="143">
        <v>1800248.4256953408</v>
      </c>
      <c r="E118" s="73">
        <v>165616.73159997803</v>
      </c>
      <c r="F118" s="96">
        <f t="shared" si="18"/>
        <v>1965865.1572953188</v>
      </c>
      <c r="G118" s="155">
        <v>-188231</v>
      </c>
      <c r="H118" s="47">
        <v>595419.91635623318</v>
      </c>
      <c r="I118" s="144">
        <f t="shared" si="19"/>
        <v>2373054.0736515522</v>
      </c>
      <c r="J118" s="28">
        <f t="shared" si="12"/>
        <v>2466.7921763529648</v>
      </c>
      <c r="K118" s="142"/>
      <c r="L118" s="97">
        <f t="shared" si="13"/>
        <v>8192.131937823724</v>
      </c>
      <c r="M118" s="98">
        <f t="shared" si="14"/>
        <v>3.4641057870326195E-3</v>
      </c>
      <c r="N118" s="97">
        <f t="shared" si="15"/>
        <v>-25.1592901525446</v>
      </c>
      <c r="O118" s="45"/>
      <c r="P118" s="99">
        <f t="shared" si="16"/>
        <v>-3.2298198494400299E-2</v>
      </c>
      <c r="Q118" s="99">
        <f t="shared" si="17"/>
        <v>0.18231605087581082</v>
      </c>
      <c r="R118" s="137"/>
      <c r="S118" s="67">
        <v>304</v>
      </c>
      <c r="T118" s="38" t="s">
        <v>116</v>
      </c>
      <c r="U118" s="30">
        <v>949</v>
      </c>
      <c r="V118" s="30">
        <v>1862623.8608645382</v>
      </c>
      <c r="W118" s="28">
        <v>168854.38402115449</v>
      </c>
      <c r="X118" s="46">
        <v>2031478.2448856928</v>
      </c>
      <c r="Y118" s="91">
        <v>-170221</v>
      </c>
      <c r="Z118" s="46">
        <v>503604.6968280357</v>
      </c>
      <c r="AA118" s="31">
        <f t="shared" si="20"/>
        <v>2364861.9417137285</v>
      </c>
      <c r="AB118" s="47">
        <f t="shared" si="21"/>
        <v>2491.9514665055094</v>
      </c>
    </row>
    <row r="119" spans="1:28" ht="14.4" x14ac:dyDescent="0.3">
      <c r="A119" s="29">
        <v>305</v>
      </c>
      <c r="B119" s="26" t="s">
        <v>117</v>
      </c>
      <c r="C119" s="105">
        <v>15213</v>
      </c>
      <c r="D119" s="143">
        <v>35088364.20662871</v>
      </c>
      <c r="E119" s="73">
        <v>10909287.470526412</v>
      </c>
      <c r="F119" s="96">
        <f t="shared" si="18"/>
        <v>45997651.677155122</v>
      </c>
      <c r="G119" s="154">
        <v>-745181</v>
      </c>
      <c r="H119" s="47">
        <v>9092551.4552494977</v>
      </c>
      <c r="I119" s="144">
        <f t="shared" si="19"/>
        <v>54345022.132404618</v>
      </c>
      <c r="J119" s="28">
        <f t="shared" si="12"/>
        <v>3572.2751681065283</v>
      </c>
      <c r="K119" s="142"/>
      <c r="L119" s="97">
        <f t="shared" si="13"/>
        <v>4452085.1381516382</v>
      </c>
      <c r="M119" s="98">
        <f t="shared" si="14"/>
        <v>8.923277334153451E-2</v>
      </c>
      <c r="N119" s="97">
        <f t="shared" si="15"/>
        <v>275.53028940605373</v>
      </c>
      <c r="O119" s="45"/>
      <c r="P119" s="99">
        <f t="shared" si="16"/>
        <v>7.2874201753523771E-2</v>
      </c>
      <c r="Q119" s="99">
        <f t="shared" si="17"/>
        <v>0.13052508338459301</v>
      </c>
      <c r="R119" s="137"/>
      <c r="S119" s="67">
        <v>305</v>
      </c>
      <c r="T119" s="38" t="s">
        <v>117</v>
      </c>
      <c r="U119" s="30">
        <v>15134</v>
      </c>
      <c r="V119" s="30">
        <v>31746928.778438374</v>
      </c>
      <c r="W119" s="28">
        <v>11126365.781143526</v>
      </c>
      <c r="X119" s="46">
        <v>42873294.559581898</v>
      </c>
      <c r="Y119" s="91">
        <v>-1023126</v>
      </c>
      <c r="Z119" s="46">
        <v>8042768.4346710825</v>
      </c>
      <c r="AA119" s="31">
        <f t="shared" si="20"/>
        <v>49892936.99425298</v>
      </c>
      <c r="AB119" s="47">
        <f t="shared" si="21"/>
        <v>3296.7448787004746</v>
      </c>
    </row>
    <row r="120" spans="1:28" ht="14.4" x14ac:dyDescent="0.3">
      <c r="A120" s="29">
        <v>309</v>
      </c>
      <c r="B120" s="26" t="s">
        <v>118</v>
      </c>
      <c r="C120" s="105">
        <v>6552</v>
      </c>
      <c r="D120" s="143">
        <v>14198915.469045386</v>
      </c>
      <c r="E120" s="73">
        <v>6521468.7575545823</v>
      </c>
      <c r="F120" s="96">
        <f t="shared" si="18"/>
        <v>20720384.226599969</v>
      </c>
      <c r="G120" s="155">
        <v>-552696</v>
      </c>
      <c r="H120" s="47">
        <v>4115841.9932060847</v>
      </c>
      <c r="I120" s="144">
        <f t="shared" si="19"/>
        <v>24283530.219806053</v>
      </c>
      <c r="J120" s="28">
        <f t="shared" si="12"/>
        <v>3706.2775060754047</v>
      </c>
      <c r="K120" s="142"/>
      <c r="L120" s="97">
        <f t="shared" si="13"/>
        <v>1941589.9102241956</v>
      </c>
      <c r="M120" s="98">
        <f t="shared" si="14"/>
        <v>8.6903370223019527E-2</v>
      </c>
      <c r="N120" s="97">
        <f t="shared" si="15"/>
        <v>365.67638323122765</v>
      </c>
      <c r="O120" s="45"/>
      <c r="P120" s="99">
        <f t="shared" si="16"/>
        <v>6.6187679235920172E-2</v>
      </c>
      <c r="Q120" s="99">
        <f t="shared" si="17"/>
        <v>0.13192391824811689</v>
      </c>
      <c r="R120" s="137"/>
      <c r="S120" s="67">
        <v>309</v>
      </c>
      <c r="T120" s="38" t="s">
        <v>118</v>
      </c>
      <c r="U120" s="30">
        <v>6688</v>
      </c>
      <c r="V120" s="30">
        <v>13093102.412489653</v>
      </c>
      <c r="W120" s="28">
        <v>6340984.6906826152</v>
      </c>
      <c r="X120" s="46">
        <v>19434087.103172269</v>
      </c>
      <c r="Y120" s="91">
        <v>-728294</v>
      </c>
      <c r="Z120" s="46">
        <v>3636147.206409588</v>
      </c>
      <c r="AA120" s="31">
        <f t="shared" si="20"/>
        <v>22341940.309581857</v>
      </c>
      <c r="AB120" s="47">
        <f t="shared" si="21"/>
        <v>3340.6011228441771</v>
      </c>
    </row>
    <row r="121" spans="1:28" ht="14.4" x14ac:dyDescent="0.3">
      <c r="A121" s="29">
        <v>312</v>
      </c>
      <c r="B121" s="26" t="s">
        <v>119</v>
      </c>
      <c r="C121" s="105">
        <v>1288</v>
      </c>
      <c r="D121" s="143">
        <v>3357706.6294849073</v>
      </c>
      <c r="E121" s="73">
        <v>1035534.2778996892</v>
      </c>
      <c r="F121" s="96">
        <f t="shared" si="18"/>
        <v>4393240.9073845968</v>
      </c>
      <c r="G121" s="154">
        <v>-283829</v>
      </c>
      <c r="H121" s="47">
        <v>941209.21992246679</v>
      </c>
      <c r="I121" s="144">
        <f t="shared" si="19"/>
        <v>5050621.1273070639</v>
      </c>
      <c r="J121" s="28">
        <f t="shared" si="12"/>
        <v>3921.2896951141802</v>
      </c>
      <c r="K121" s="142"/>
      <c r="L121" s="97">
        <f t="shared" si="13"/>
        <v>209563.81849441025</v>
      </c>
      <c r="M121" s="98">
        <f t="shared" si="14"/>
        <v>4.3288853059624099E-2</v>
      </c>
      <c r="N121" s="97">
        <f t="shared" si="15"/>
        <v>234.26965793774934</v>
      </c>
      <c r="O121" s="45"/>
      <c r="P121" s="99">
        <f t="shared" si="16"/>
        <v>1.0289785237314053E-2</v>
      </c>
      <c r="Q121" s="99">
        <f t="shared" si="17"/>
        <v>0.12779840231951645</v>
      </c>
      <c r="R121" s="137"/>
      <c r="S121" s="67">
        <v>312</v>
      </c>
      <c r="T121" s="38" t="s">
        <v>119</v>
      </c>
      <c r="U121" s="30">
        <v>1313</v>
      </c>
      <c r="V121" s="30">
        <v>3161561.2290482349</v>
      </c>
      <c r="W121" s="28">
        <v>1186934.5902504206</v>
      </c>
      <c r="X121" s="46">
        <v>4348495.8192986557</v>
      </c>
      <c r="Y121" s="91">
        <v>-341993</v>
      </c>
      <c r="Z121" s="46">
        <v>834554.48951399815</v>
      </c>
      <c r="AA121" s="31">
        <f t="shared" si="20"/>
        <v>4841057.3088126536</v>
      </c>
      <c r="AB121" s="47">
        <f t="shared" si="21"/>
        <v>3687.0200371764308</v>
      </c>
    </row>
    <row r="122" spans="1:28" ht="14.4" x14ac:dyDescent="0.3">
      <c r="A122" s="29">
        <v>316</v>
      </c>
      <c r="B122" s="26" t="s">
        <v>120</v>
      </c>
      <c r="C122" s="105">
        <v>4326</v>
      </c>
      <c r="D122" s="143">
        <v>4989304.3848548383</v>
      </c>
      <c r="E122" s="73">
        <v>2699141.4288402544</v>
      </c>
      <c r="F122" s="96">
        <f t="shared" si="18"/>
        <v>7688445.8136950927</v>
      </c>
      <c r="G122" s="155">
        <v>-1101467</v>
      </c>
      <c r="H122" s="47">
        <v>2740515.182763489</v>
      </c>
      <c r="I122" s="144">
        <f t="shared" si="19"/>
        <v>9327493.9964585826</v>
      </c>
      <c r="J122" s="28">
        <f t="shared" si="12"/>
        <v>2156.1474795327281</v>
      </c>
      <c r="K122" s="142"/>
      <c r="L122" s="97">
        <f t="shared" si="13"/>
        <v>591507.81550877169</v>
      </c>
      <c r="M122" s="98">
        <f t="shared" si="14"/>
        <v>6.770933507182593E-2</v>
      </c>
      <c r="N122" s="97">
        <f t="shared" si="15"/>
        <v>156.15064323469437</v>
      </c>
      <c r="O122" s="45"/>
      <c r="P122" s="99">
        <f t="shared" si="16"/>
        <v>2.8628094758853084E-2</v>
      </c>
      <c r="Q122" s="99">
        <f t="shared" si="17"/>
        <v>0.17939945238174526</v>
      </c>
      <c r="R122" s="137"/>
      <c r="S122" s="67">
        <v>316</v>
      </c>
      <c r="T122" s="38" t="s">
        <v>120</v>
      </c>
      <c r="U122" s="30">
        <v>4368</v>
      </c>
      <c r="V122" s="30">
        <v>4979445.7007610137</v>
      </c>
      <c r="W122" s="28">
        <v>2495020.3894321937</v>
      </c>
      <c r="X122" s="46">
        <v>7474466.0901932074</v>
      </c>
      <c r="Y122" s="91">
        <v>-1062133</v>
      </c>
      <c r="Z122" s="46">
        <v>2323653.0907566044</v>
      </c>
      <c r="AA122" s="31">
        <f t="shared" si="20"/>
        <v>8735986.1809498109</v>
      </c>
      <c r="AB122" s="47">
        <f t="shared" si="21"/>
        <v>1999.9968362980337</v>
      </c>
    </row>
    <row r="123" spans="1:28" ht="14.4" x14ac:dyDescent="0.3">
      <c r="A123" s="29">
        <v>317</v>
      </c>
      <c r="B123" s="26" t="s">
        <v>121</v>
      </c>
      <c r="C123" s="105">
        <v>2538</v>
      </c>
      <c r="D123" s="143">
        <v>7381481.8101846594</v>
      </c>
      <c r="E123" s="73">
        <v>3143751.6445207461</v>
      </c>
      <c r="F123" s="96">
        <f t="shared" si="18"/>
        <v>10525233.454705406</v>
      </c>
      <c r="G123" s="154">
        <v>50206</v>
      </c>
      <c r="H123" s="47">
        <v>1889656.7315422881</v>
      </c>
      <c r="I123" s="144">
        <f t="shared" si="19"/>
        <v>12465096.186247693</v>
      </c>
      <c r="J123" s="28">
        <f t="shared" si="12"/>
        <v>4911.3854161732443</v>
      </c>
      <c r="K123" s="142"/>
      <c r="L123" s="97">
        <f t="shared" si="13"/>
        <v>605270.5795440767</v>
      </c>
      <c r="M123" s="98">
        <f t="shared" si="14"/>
        <v>5.1035369289237707E-2</v>
      </c>
      <c r="N123" s="97">
        <f t="shared" si="15"/>
        <v>307.4158483535175</v>
      </c>
      <c r="O123" s="45"/>
      <c r="P123" s="99">
        <f t="shared" si="16"/>
        <v>3.7310176206189816E-2</v>
      </c>
      <c r="Q123" s="99">
        <f t="shared" si="17"/>
        <v>0.12161255268915627</v>
      </c>
      <c r="R123" s="137"/>
      <c r="S123" s="67">
        <v>317</v>
      </c>
      <c r="T123" s="38" t="s">
        <v>121</v>
      </c>
      <c r="U123" s="30">
        <v>2576</v>
      </c>
      <c r="V123" s="30">
        <v>6919496.5326454202</v>
      </c>
      <c r="W123" s="28">
        <v>3227163.2573895222</v>
      </c>
      <c r="X123" s="46">
        <v>10146659.790034942</v>
      </c>
      <c r="Y123" s="91">
        <v>28398</v>
      </c>
      <c r="Z123" s="46">
        <v>1684767.8166686741</v>
      </c>
      <c r="AA123" s="31">
        <f t="shared" si="20"/>
        <v>11859825.606703617</v>
      </c>
      <c r="AB123" s="47">
        <f t="shared" si="21"/>
        <v>4603.9695678197268</v>
      </c>
    </row>
    <row r="124" spans="1:28" ht="14.4" x14ac:dyDescent="0.3">
      <c r="A124" s="29">
        <v>320</v>
      </c>
      <c r="B124" s="26" t="s">
        <v>122</v>
      </c>
      <c r="C124" s="105">
        <v>7191</v>
      </c>
      <c r="D124" s="143">
        <v>21664770.424457267</v>
      </c>
      <c r="E124" s="73">
        <v>4531281.8531485433</v>
      </c>
      <c r="F124" s="96">
        <f t="shared" si="18"/>
        <v>26196052.277605809</v>
      </c>
      <c r="G124" s="155">
        <v>-305796</v>
      </c>
      <c r="H124" s="47">
        <v>4364070.2220426062</v>
      </c>
      <c r="I124" s="144">
        <f t="shared" si="19"/>
        <v>30254326.499648415</v>
      </c>
      <c r="J124" s="28">
        <f t="shared" si="12"/>
        <v>4207.2488526836896</v>
      </c>
      <c r="K124" s="142"/>
      <c r="L124" s="97">
        <f t="shared" si="13"/>
        <v>2010780.5796065554</v>
      </c>
      <c r="M124" s="98">
        <f t="shared" si="14"/>
        <v>7.1194338887161063E-2</v>
      </c>
      <c r="N124" s="97">
        <f t="shared" si="15"/>
        <v>324.44078009063787</v>
      </c>
      <c r="O124" s="45"/>
      <c r="P124" s="99">
        <f t="shared" si="16"/>
        <v>6.0472327222561129E-2</v>
      </c>
      <c r="Q124" s="99">
        <f t="shared" si="17"/>
        <v>0.13563519380997113</v>
      </c>
      <c r="R124" s="137"/>
      <c r="S124" s="67">
        <v>320</v>
      </c>
      <c r="T124" s="38" t="s">
        <v>122</v>
      </c>
      <c r="U124" s="30">
        <v>7274</v>
      </c>
      <c r="V124" s="30">
        <v>20235341.37890929</v>
      </c>
      <c r="W124" s="28">
        <v>4466908.3688184964</v>
      </c>
      <c r="X124" s="46">
        <v>24702249.747727785</v>
      </c>
      <c r="Y124" s="91">
        <v>-301549</v>
      </c>
      <c r="Z124" s="46">
        <v>3842845.1723140748</v>
      </c>
      <c r="AA124" s="31">
        <f t="shared" si="20"/>
        <v>28243545.920041859</v>
      </c>
      <c r="AB124" s="47">
        <f t="shared" si="21"/>
        <v>3882.8080725930517</v>
      </c>
    </row>
    <row r="125" spans="1:28" ht="14.4" x14ac:dyDescent="0.3">
      <c r="A125" s="29">
        <v>322</v>
      </c>
      <c r="B125" s="26" t="s">
        <v>123</v>
      </c>
      <c r="C125" s="105">
        <v>6609</v>
      </c>
      <c r="D125" s="143">
        <v>16312522.472179011</v>
      </c>
      <c r="E125" s="73">
        <v>5201569.5898146164</v>
      </c>
      <c r="F125" s="96">
        <f t="shared" si="18"/>
        <v>21514092.061993629</v>
      </c>
      <c r="G125" s="154">
        <v>-494756</v>
      </c>
      <c r="H125" s="47">
        <v>4101511.4190232181</v>
      </c>
      <c r="I125" s="144">
        <f t="shared" si="19"/>
        <v>25120847.481016848</v>
      </c>
      <c r="J125" s="28">
        <f t="shared" si="12"/>
        <v>3801.005822517302</v>
      </c>
      <c r="K125" s="142"/>
      <c r="L125" s="97">
        <f t="shared" si="13"/>
        <v>1977833.4659674019</v>
      </c>
      <c r="M125" s="98">
        <f t="shared" si="14"/>
        <v>8.5461360593795416E-2</v>
      </c>
      <c r="N125" s="97">
        <f t="shared" si="15"/>
        <v>315.61214555202378</v>
      </c>
      <c r="O125" s="45"/>
      <c r="P125" s="99">
        <f t="shared" si="16"/>
        <v>5.9263232779066755E-2</v>
      </c>
      <c r="Q125" s="99">
        <f t="shared" si="17"/>
        <v>0.14999966361704375</v>
      </c>
      <c r="R125" s="137"/>
      <c r="S125" s="67">
        <v>322</v>
      </c>
      <c r="T125" s="38" t="s">
        <v>123</v>
      </c>
      <c r="U125" s="30">
        <v>6640</v>
      </c>
      <c r="V125" s="30">
        <v>15228886.487355733</v>
      </c>
      <c r="W125" s="28">
        <v>5081543.8157423791</v>
      </c>
      <c r="X125" s="46">
        <v>20310430.303098112</v>
      </c>
      <c r="Y125" s="91">
        <v>-733949</v>
      </c>
      <c r="Z125" s="46">
        <v>3566532.711951335</v>
      </c>
      <c r="AA125" s="31">
        <f t="shared" si="20"/>
        <v>23143014.015049446</v>
      </c>
      <c r="AB125" s="47">
        <f t="shared" si="21"/>
        <v>3485.3936769652782</v>
      </c>
    </row>
    <row r="126" spans="1:28" ht="14.4" x14ac:dyDescent="0.3">
      <c r="A126" s="29">
        <v>398</v>
      </c>
      <c r="B126" s="26" t="s">
        <v>124</v>
      </c>
      <c r="C126" s="105">
        <v>119984</v>
      </c>
      <c r="D126" s="143">
        <v>157697853.10223067</v>
      </c>
      <c r="E126" s="73">
        <v>32769461.451503258</v>
      </c>
      <c r="F126" s="96">
        <f t="shared" si="18"/>
        <v>190467314.55373392</v>
      </c>
      <c r="G126" s="155">
        <v>-3860814</v>
      </c>
      <c r="H126" s="47">
        <v>59126552.545309</v>
      </c>
      <c r="I126" s="144">
        <f t="shared" si="19"/>
        <v>245733053.09904292</v>
      </c>
      <c r="J126" s="28">
        <f t="shared" si="12"/>
        <v>2048.0485156274412</v>
      </c>
      <c r="K126" s="142"/>
      <c r="L126" s="97">
        <f t="shared" si="13"/>
        <v>21785230.046580076</v>
      </c>
      <c r="M126" s="98">
        <f t="shared" si="14"/>
        <v>9.7278150551508541E-2</v>
      </c>
      <c r="N126" s="97">
        <f t="shared" si="15"/>
        <v>179.05989864687126</v>
      </c>
      <c r="O126" s="45"/>
      <c r="P126" s="99">
        <f t="shared" si="16"/>
        <v>7.1980952749747251E-2</v>
      </c>
      <c r="Q126" s="99">
        <f t="shared" si="17"/>
        <v>0.15768714602231837</v>
      </c>
      <c r="R126" s="137"/>
      <c r="S126" s="67">
        <v>398</v>
      </c>
      <c r="T126" s="38" t="s">
        <v>124</v>
      </c>
      <c r="U126" s="30">
        <v>119823</v>
      </c>
      <c r="V126" s="30">
        <v>148440016.93037125</v>
      </c>
      <c r="W126" s="28">
        <v>29237873.768306416</v>
      </c>
      <c r="X126" s="46">
        <v>177677890.69867766</v>
      </c>
      <c r="Y126" s="91">
        <v>-4803065</v>
      </c>
      <c r="Z126" s="46">
        <v>51072997.353785194</v>
      </c>
      <c r="AA126" s="31">
        <f t="shared" si="20"/>
        <v>223947823.05246285</v>
      </c>
      <c r="AB126" s="47">
        <f t="shared" si="21"/>
        <v>1868.98861698057</v>
      </c>
    </row>
    <row r="127" spans="1:28" ht="14.4" x14ac:dyDescent="0.3">
      <c r="A127" s="29">
        <v>399</v>
      </c>
      <c r="B127" s="26" t="s">
        <v>125</v>
      </c>
      <c r="C127" s="105">
        <v>7996</v>
      </c>
      <c r="D127" s="143">
        <v>11657314.113504823</v>
      </c>
      <c r="E127" s="73">
        <v>3722031.0423272429</v>
      </c>
      <c r="F127" s="96">
        <f t="shared" si="18"/>
        <v>15379345.155832067</v>
      </c>
      <c r="G127" s="154">
        <v>-305492</v>
      </c>
      <c r="H127" s="47">
        <v>4408659.9810129618</v>
      </c>
      <c r="I127" s="144">
        <f t="shared" si="19"/>
        <v>19482513.13684503</v>
      </c>
      <c r="J127" s="28">
        <f t="shared" si="12"/>
        <v>2436.5324083097835</v>
      </c>
      <c r="K127" s="142"/>
      <c r="L127" s="97">
        <f t="shared" si="13"/>
        <v>1806362.594864212</v>
      </c>
      <c r="M127" s="98">
        <f t="shared" si="14"/>
        <v>0.1021920802594493</v>
      </c>
      <c r="N127" s="97">
        <f t="shared" si="15"/>
        <v>231.69886184841152</v>
      </c>
      <c r="O127" s="45"/>
      <c r="P127" s="99">
        <f t="shared" si="16"/>
        <v>6.8915773068699782E-2</v>
      </c>
      <c r="Q127" s="99">
        <f t="shared" si="17"/>
        <v>0.19031988723308224</v>
      </c>
      <c r="R127" s="137"/>
      <c r="S127" s="67">
        <v>399</v>
      </c>
      <c r="T127" s="38" t="s">
        <v>125</v>
      </c>
      <c r="U127" s="30">
        <v>8017</v>
      </c>
      <c r="V127" s="30">
        <v>10877934.816991402</v>
      </c>
      <c r="W127" s="28">
        <v>3509864.0567030446</v>
      </c>
      <c r="X127" s="46">
        <v>14387798.873694446</v>
      </c>
      <c r="Y127" s="91">
        <v>-415409</v>
      </c>
      <c r="Z127" s="46">
        <v>3703760.6682863738</v>
      </c>
      <c r="AA127" s="31">
        <f t="shared" si="20"/>
        <v>17676150.541980818</v>
      </c>
      <c r="AB127" s="47">
        <f t="shared" si="21"/>
        <v>2204.833546461372</v>
      </c>
    </row>
    <row r="128" spans="1:28" ht="14.4" x14ac:dyDescent="0.3">
      <c r="A128" s="29">
        <v>400</v>
      </c>
      <c r="B128" s="26" t="s">
        <v>126</v>
      </c>
      <c r="C128" s="105">
        <v>8468</v>
      </c>
      <c r="D128" s="143">
        <v>13996994.072420666</v>
      </c>
      <c r="E128" s="73">
        <v>5416343.3825437156</v>
      </c>
      <c r="F128" s="96">
        <f t="shared" si="18"/>
        <v>19413337.454964381</v>
      </c>
      <c r="G128" s="155">
        <v>952208</v>
      </c>
      <c r="H128" s="47">
        <v>5419022.4805720011</v>
      </c>
      <c r="I128" s="144">
        <f t="shared" si="19"/>
        <v>25784567.935536381</v>
      </c>
      <c r="J128" s="28">
        <f t="shared" si="12"/>
        <v>3044.9418913009426</v>
      </c>
      <c r="K128" s="142"/>
      <c r="L128" s="97">
        <f t="shared" si="13"/>
        <v>2181605.3688955195</v>
      </c>
      <c r="M128" s="98">
        <f t="shared" si="14"/>
        <v>9.2429302581654785E-2</v>
      </c>
      <c r="N128" s="97">
        <f t="shared" si="15"/>
        <v>296.57643174797795</v>
      </c>
      <c r="O128" s="45"/>
      <c r="P128" s="99">
        <f t="shared" si="16"/>
        <v>7.0409599647889065E-2</v>
      </c>
      <c r="Q128" s="99">
        <f t="shared" si="17"/>
        <v>0.16506944219126285</v>
      </c>
      <c r="R128" s="137"/>
      <c r="S128" s="67">
        <v>400</v>
      </c>
      <c r="T128" s="38" t="s">
        <v>126</v>
      </c>
      <c r="U128" s="30">
        <v>8588</v>
      </c>
      <c r="V128" s="30">
        <v>13081530.705027115</v>
      </c>
      <c r="W128" s="28">
        <v>5054832.6659202222</v>
      </c>
      <c r="X128" s="46">
        <v>18136363.370947339</v>
      </c>
      <c r="Y128" s="49">
        <v>815355</v>
      </c>
      <c r="Z128" s="46">
        <v>4651244.1956935227</v>
      </c>
      <c r="AA128" s="31">
        <f t="shared" si="20"/>
        <v>23602962.566640861</v>
      </c>
      <c r="AB128" s="47">
        <f t="shared" si="21"/>
        <v>2748.3654595529647</v>
      </c>
    </row>
    <row r="129" spans="1:28" ht="14.4" x14ac:dyDescent="0.3">
      <c r="A129" s="29">
        <v>402</v>
      </c>
      <c r="B129" s="26" t="s">
        <v>127</v>
      </c>
      <c r="C129" s="105">
        <v>9358</v>
      </c>
      <c r="D129" s="143">
        <v>19054618.963388786</v>
      </c>
      <c r="E129" s="73">
        <v>8705175.7980098259</v>
      </c>
      <c r="F129" s="96">
        <f t="shared" si="18"/>
        <v>27759794.761398613</v>
      </c>
      <c r="G129" s="154">
        <v>-359445</v>
      </c>
      <c r="H129" s="47">
        <v>6160968.6950160442</v>
      </c>
      <c r="I129" s="144">
        <f t="shared" si="19"/>
        <v>33561318.456414655</v>
      </c>
      <c r="J129" s="28">
        <f t="shared" si="12"/>
        <v>3586.3772661268063</v>
      </c>
      <c r="K129" s="142"/>
      <c r="L129" s="97">
        <f t="shared" si="13"/>
        <v>1456949.1359059364</v>
      </c>
      <c r="M129" s="98">
        <f t="shared" si="14"/>
        <v>4.538164638466257E-2</v>
      </c>
      <c r="N129" s="97">
        <f t="shared" si="15"/>
        <v>201.62562453389955</v>
      </c>
      <c r="O129" s="45"/>
      <c r="P129" s="99">
        <f t="shared" si="16"/>
        <v>1.6174838723243878E-2</v>
      </c>
      <c r="Q129" s="99">
        <f t="shared" si="17"/>
        <v>0.16029344142938817</v>
      </c>
      <c r="R129" s="137"/>
      <c r="S129" s="67">
        <v>402</v>
      </c>
      <c r="T129" s="38" t="s">
        <v>127</v>
      </c>
      <c r="U129" s="30">
        <v>9485</v>
      </c>
      <c r="V129" s="30">
        <v>18586910.410704438</v>
      </c>
      <c r="W129" s="28">
        <v>8731021.2124372553</v>
      </c>
      <c r="X129" s="46">
        <v>27317931.623141691</v>
      </c>
      <c r="Y129" s="91">
        <v>-523399</v>
      </c>
      <c r="Z129" s="46">
        <v>5309836.6973670265</v>
      </c>
      <c r="AA129" s="31">
        <f t="shared" si="20"/>
        <v>32104369.320508718</v>
      </c>
      <c r="AB129" s="47">
        <f t="shared" si="21"/>
        <v>3384.7516415929067</v>
      </c>
    </row>
    <row r="130" spans="1:28" ht="14.4" x14ac:dyDescent="0.3">
      <c r="A130" s="29">
        <v>403</v>
      </c>
      <c r="B130" s="26" t="s">
        <v>128</v>
      </c>
      <c r="C130" s="105">
        <v>2925</v>
      </c>
      <c r="D130" s="143">
        <v>7426214.5580612207</v>
      </c>
      <c r="E130" s="73">
        <v>3008637.1538682561</v>
      </c>
      <c r="F130" s="96">
        <f t="shared" si="18"/>
        <v>10434851.711929478</v>
      </c>
      <c r="G130" s="155">
        <v>-138231</v>
      </c>
      <c r="H130" s="47">
        <v>2192939.8852584371</v>
      </c>
      <c r="I130" s="144">
        <f t="shared" si="19"/>
        <v>12489560.597187914</v>
      </c>
      <c r="J130" s="28">
        <f t="shared" si="12"/>
        <v>4269.9352469018513</v>
      </c>
      <c r="K130" s="142"/>
      <c r="L130" s="97">
        <f t="shared" si="13"/>
        <v>838961.74238398857</v>
      </c>
      <c r="M130" s="98">
        <f t="shared" si="14"/>
        <v>7.2010181866149908E-2</v>
      </c>
      <c r="N130" s="97">
        <f t="shared" si="15"/>
        <v>381.21733808879208</v>
      </c>
      <c r="O130" s="45"/>
      <c r="P130" s="99">
        <f t="shared" si="16"/>
        <v>6.4338548697327358E-2</v>
      </c>
      <c r="Q130" s="99">
        <f t="shared" si="17"/>
        <v>0.1207688251970338</v>
      </c>
      <c r="R130" s="137"/>
      <c r="S130" s="67">
        <v>403</v>
      </c>
      <c r="T130" s="38" t="s">
        <v>128</v>
      </c>
      <c r="U130" s="30">
        <v>2996</v>
      </c>
      <c r="V130" s="30">
        <v>6728685.6539378623</v>
      </c>
      <c r="W130" s="28">
        <v>3075386.2973232982</v>
      </c>
      <c r="X130" s="46">
        <v>9804071.9512611609</v>
      </c>
      <c r="Y130" s="91">
        <v>-110112</v>
      </c>
      <c r="Z130" s="46">
        <v>1956638.9035427652</v>
      </c>
      <c r="AA130" s="31">
        <f t="shared" si="20"/>
        <v>11650598.854803925</v>
      </c>
      <c r="AB130" s="47">
        <f t="shared" si="21"/>
        <v>3888.7179088130592</v>
      </c>
    </row>
    <row r="131" spans="1:28" ht="14.4" x14ac:dyDescent="0.3">
      <c r="A131" s="29">
        <v>405</v>
      </c>
      <c r="B131" s="26" t="s">
        <v>129</v>
      </c>
      <c r="C131" s="105">
        <v>72662</v>
      </c>
      <c r="D131" s="143">
        <v>85126376.122624159</v>
      </c>
      <c r="E131" s="73">
        <v>15082610.389356915</v>
      </c>
      <c r="F131" s="96">
        <f t="shared" si="18"/>
        <v>100208986.51198107</v>
      </c>
      <c r="G131" s="154">
        <v>-5709506</v>
      </c>
      <c r="H131" s="47">
        <v>37409804.244620003</v>
      </c>
      <c r="I131" s="144">
        <f t="shared" si="19"/>
        <v>131909284.75660107</v>
      </c>
      <c r="J131" s="28">
        <f t="shared" si="12"/>
        <v>1815.3819707219877</v>
      </c>
      <c r="K131" s="142"/>
      <c r="L131" s="97">
        <f t="shared" si="13"/>
        <v>2116039.327162534</v>
      </c>
      <c r="M131" s="98">
        <f t="shared" si="14"/>
        <v>1.6303154452770877E-2</v>
      </c>
      <c r="N131" s="97">
        <f t="shared" si="15"/>
        <v>28.433084120141075</v>
      </c>
      <c r="O131" s="45"/>
      <c r="P131" s="99">
        <f t="shared" si="16"/>
        <v>-2.840323303809178E-2</v>
      </c>
      <c r="Q131" s="99">
        <f t="shared" si="17"/>
        <v>0.15216320620757195</v>
      </c>
      <c r="R131" s="137"/>
      <c r="S131" s="67">
        <v>405</v>
      </c>
      <c r="T131" s="38" t="s">
        <v>129</v>
      </c>
      <c r="U131" s="30">
        <v>72634</v>
      </c>
      <c r="V131" s="30">
        <v>83557152.136373907</v>
      </c>
      <c r="W131" s="28">
        <v>19581299.862931471</v>
      </c>
      <c r="X131" s="46">
        <v>103138451.99930538</v>
      </c>
      <c r="Y131" s="91">
        <v>-5814395</v>
      </c>
      <c r="Z131" s="46">
        <v>32469188.430133145</v>
      </c>
      <c r="AA131" s="31">
        <f t="shared" si="20"/>
        <v>129793245.42943853</v>
      </c>
      <c r="AB131" s="47">
        <f t="shared" si="21"/>
        <v>1786.9488866018467</v>
      </c>
    </row>
    <row r="132" spans="1:28" ht="14.4" x14ac:dyDescent="0.3">
      <c r="A132" s="29">
        <v>407</v>
      </c>
      <c r="B132" s="26" t="s">
        <v>130</v>
      </c>
      <c r="C132" s="105">
        <v>2621</v>
      </c>
      <c r="D132" s="143">
        <v>5132117.6391969565</v>
      </c>
      <c r="E132" s="73">
        <v>2064793.2284512066</v>
      </c>
      <c r="F132" s="96">
        <f t="shared" si="18"/>
        <v>7196910.8676481629</v>
      </c>
      <c r="G132" s="155">
        <v>-596299</v>
      </c>
      <c r="H132" s="47">
        <v>1902449.7201217795</v>
      </c>
      <c r="I132" s="144">
        <f t="shared" si="19"/>
        <v>8503061.5877699424</v>
      </c>
      <c r="J132" s="28">
        <f t="shared" si="12"/>
        <v>3244.205107886281</v>
      </c>
      <c r="K132" s="142"/>
      <c r="L132" s="97">
        <f t="shared" si="13"/>
        <v>571210.97413746547</v>
      </c>
      <c r="M132" s="98">
        <f t="shared" si="14"/>
        <v>7.2014842684470726E-2</v>
      </c>
      <c r="N132" s="97">
        <f t="shared" si="15"/>
        <v>200.5172285184849</v>
      </c>
      <c r="O132" s="45"/>
      <c r="P132" s="99">
        <f t="shared" si="16"/>
        <v>3.5511896158871625E-2</v>
      </c>
      <c r="Q132" s="99">
        <f t="shared" si="17"/>
        <v>0.16901752208124443</v>
      </c>
      <c r="R132" s="137"/>
      <c r="S132" s="67">
        <v>407</v>
      </c>
      <c r="T132" s="38" t="s">
        <v>130</v>
      </c>
      <c r="U132" s="30">
        <v>2606</v>
      </c>
      <c r="V132" s="30">
        <v>4986323.9231426567</v>
      </c>
      <c r="W132" s="28">
        <v>1963775.727420884</v>
      </c>
      <c r="X132" s="46">
        <v>6950099.6505635409</v>
      </c>
      <c r="Y132" s="91">
        <v>-645641</v>
      </c>
      <c r="Z132" s="46">
        <v>1627391.963068936</v>
      </c>
      <c r="AA132" s="31">
        <f t="shared" si="20"/>
        <v>7931850.6136324769</v>
      </c>
      <c r="AB132" s="47">
        <f t="shared" si="21"/>
        <v>3043.6878793677961</v>
      </c>
    </row>
    <row r="133" spans="1:28" ht="14.4" x14ac:dyDescent="0.3">
      <c r="A133" s="29">
        <v>408</v>
      </c>
      <c r="B133" s="26" t="s">
        <v>131</v>
      </c>
      <c r="C133" s="105">
        <v>14221</v>
      </c>
      <c r="D133" s="143">
        <v>24749188.247200504</v>
      </c>
      <c r="E133" s="73">
        <v>10311920.384256091</v>
      </c>
      <c r="F133" s="96">
        <f t="shared" si="18"/>
        <v>35061108.631456599</v>
      </c>
      <c r="G133" s="154">
        <v>236434</v>
      </c>
      <c r="H133" s="47">
        <v>8432056.2707124464</v>
      </c>
      <c r="I133" s="144">
        <f t="shared" si="19"/>
        <v>43729598.902169049</v>
      </c>
      <c r="J133" s="28">
        <f t="shared" si="12"/>
        <v>3075.0016807657021</v>
      </c>
      <c r="K133" s="142"/>
      <c r="L133" s="97">
        <f t="shared" si="13"/>
        <v>2307589.0589717105</v>
      </c>
      <c r="M133" s="98">
        <f t="shared" si="14"/>
        <v>5.5709248964670451E-2</v>
      </c>
      <c r="N133" s="97">
        <f t="shared" si="15"/>
        <v>173.89439380693057</v>
      </c>
      <c r="O133" s="45"/>
      <c r="P133" s="99">
        <f t="shared" si="16"/>
        <v>2.3416946609201794E-2</v>
      </c>
      <c r="Q133" s="99">
        <f t="shared" si="17"/>
        <v>0.16423822153416245</v>
      </c>
      <c r="R133" s="137"/>
      <c r="S133" s="67">
        <v>408</v>
      </c>
      <c r="T133" s="38" t="s">
        <v>131</v>
      </c>
      <c r="U133" s="30">
        <v>14278</v>
      </c>
      <c r="V133" s="30">
        <v>24401438.319346849</v>
      </c>
      <c r="W133" s="28">
        <v>9857432.1709469799</v>
      </c>
      <c r="X133" s="46">
        <v>34258870.490293831</v>
      </c>
      <c r="Y133" s="91">
        <v>-79413</v>
      </c>
      <c r="Z133" s="46">
        <v>7242552.3529035095</v>
      </c>
      <c r="AA133" s="31">
        <f t="shared" si="20"/>
        <v>41422009.843197338</v>
      </c>
      <c r="AB133" s="47">
        <f t="shared" si="21"/>
        <v>2901.1072869587715</v>
      </c>
    </row>
    <row r="134" spans="1:28" ht="14.4" x14ac:dyDescent="0.3">
      <c r="A134" s="29">
        <v>410</v>
      </c>
      <c r="B134" s="26" t="s">
        <v>132</v>
      </c>
      <c r="C134" s="105">
        <v>18823</v>
      </c>
      <c r="D134" s="143">
        <v>27313731.310557105</v>
      </c>
      <c r="E134" s="73">
        <v>11478555.964624502</v>
      </c>
      <c r="F134" s="96">
        <f t="shared" si="18"/>
        <v>38792287.275181606</v>
      </c>
      <c r="G134" s="155">
        <v>-1171434</v>
      </c>
      <c r="H134" s="47">
        <v>8984445.52017067</v>
      </c>
      <c r="I134" s="144">
        <f t="shared" si="19"/>
        <v>46605298.79535228</v>
      </c>
      <c r="J134" s="28">
        <f t="shared" si="12"/>
        <v>2475.9761353318959</v>
      </c>
      <c r="K134" s="142"/>
      <c r="L134" s="97">
        <f t="shared" si="13"/>
        <v>3948755.2168662846</v>
      </c>
      <c r="M134" s="98">
        <f t="shared" si="14"/>
        <v>9.2570913759122658E-2</v>
      </c>
      <c r="N134" s="97">
        <f t="shared" si="15"/>
        <v>219.37434839405569</v>
      </c>
      <c r="O134" s="45"/>
      <c r="P134" s="99">
        <f t="shared" si="16"/>
        <v>3.8716725114255057E-2</v>
      </c>
      <c r="Q134" s="99">
        <f t="shared" si="17"/>
        <v>0.18741522771565156</v>
      </c>
      <c r="R134" s="137"/>
      <c r="S134" s="67">
        <v>410</v>
      </c>
      <c r="T134" s="38" t="s">
        <v>132</v>
      </c>
      <c r="U134" s="30">
        <v>18903</v>
      </c>
      <c r="V134" s="30">
        <v>26277912.199353922</v>
      </c>
      <c r="W134" s="28">
        <v>11068446.376815723</v>
      </c>
      <c r="X134" s="46">
        <v>37346358.576169647</v>
      </c>
      <c r="Y134" s="91">
        <v>-2256204</v>
      </c>
      <c r="Z134" s="46">
        <v>7566389.0023163501</v>
      </c>
      <c r="AA134" s="31">
        <f t="shared" si="20"/>
        <v>42656543.578485996</v>
      </c>
      <c r="AB134" s="47">
        <f t="shared" si="21"/>
        <v>2256.6017869378402</v>
      </c>
    </row>
    <row r="135" spans="1:28" ht="14.4" x14ac:dyDescent="0.3">
      <c r="A135" s="29">
        <v>416</v>
      </c>
      <c r="B135" s="26" t="s">
        <v>133</v>
      </c>
      <c r="C135" s="105">
        <v>2964</v>
      </c>
      <c r="D135" s="143">
        <v>4167830.782257176</v>
      </c>
      <c r="E135" s="73">
        <v>1968410.5127586781</v>
      </c>
      <c r="F135" s="96">
        <f t="shared" si="18"/>
        <v>6136241.2950158538</v>
      </c>
      <c r="G135" s="154">
        <v>-620204</v>
      </c>
      <c r="H135" s="47">
        <v>1729713.537504439</v>
      </c>
      <c r="I135" s="144">
        <f t="shared" si="19"/>
        <v>7245750.8325202931</v>
      </c>
      <c r="J135" s="28">
        <f t="shared" si="12"/>
        <v>2444.5853011202066</v>
      </c>
      <c r="K135" s="142"/>
      <c r="L135" s="97">
        <f t="shared" si="13"/>
        <v>444866.85581404064</v>
      </c>
      <c r="M135" s="98">
        <f t="shared" si="14"/>
        <v>6.5413092965231678E-2</v>
      </c>
      <c r="N135" s="97">
        <f t="shared" si="15"/>
        <v>155.49611340352794</v>
      </c>
      <c r="O135" s="45"/>
      <c r="P135" s="99">
        <f t="shared" si="16"/>
        <v>3.2415698342231902E-2</v>
      </c>
      <c r="Q135" s="99">
        <f t="shared" si="17"/>
        <v>0.18356320533697601</v>
      </c>
      <c r="R135" s="137"/>
      <c r="S135" s="67">
        <v>416</v>
      </c>
      <c r="T135" s="38" t="s">
        <v>133</v>
      </c>
      <c r="U135" s="30">
        <v>2971</v>
      </c>
      <c r="V135" s="30">
        <v>3772266.8202987136</v>
      </c>
      <c r="W135" s="28">
        <v>2171309.3039978505</v>
      </c>
      <c r="X135" s="46">
        <v>5943576.1242965646</v>
      </c>
      <c r="Y135" s="91">
        <v>-604138</v>
      </c>
      <c r="Z135" s="46">
        <v>1461445.8524096876</v>
      </c>
      <c r="AA135" s="31">
        <f t="shared" si="20"/>
        <v>6800883.9767062524</v>
      </c>
      <c r="AB135" s="47">
        <f t="shared" si="21"/>
        <v>2289.0891877166787</v>
      </c>
    </row>
    <row r="136" spans="1:28" ht="14.4" x14ac:dyDescent="0.3">
      <c r="A136" s="29">
        <v>418</v>
      </c>
      <c r="B136" s="26" t="s">
        <v>134</v>
      </c>
      <c r="C136" s="105">
        <v>23828</v>
      </c>
      <c r="D136" s="143">
        <v>24212757.205546852</v>
      </c>
      <c r="E136" s="73">
        <v>87727.446892656357</v>
      </c>
      <c r="F136" s="96">
        <f t="shared" si="18"/>
        <v>24300484.652439509</v>
      </c>
      <c r="G136" s="155">
        <v>-2266907</v>
      </c>
      <c r="H136" s="47">
        <v>9336019.8656904381</v>
      </c>
      <c r="I136" s="144">
        <f t="shared" si="19"/>
        <v>31369597.518129945</v>
      </c>
      <c r="J136" s="28">
        <f t="shared" si="12"/>
        <v>1316.5014906047484</v>
      </c>
      <c r="K136" s="142"/>
      <c r="L136" s="97">
        <f t="shared" si="13"/>
        <v>2864702.7923114039</v>
      </c>
      <c r="M136" s="98">
        <f t="shared" si="14"/>
        <v>0.10049862733633168</v>
      </c>
      <c r="N136" s="97">
        <f t="shared" si="15"/>
        <v>104.71325246256674</v>
      </c>
      <c r="O136" s="45"/>
      <c r="P136" s="99">
        <f t="shared" si="16"/>
        <v>4.2460702490017654E-2</v>
      </c>
      <c r="Q136" s="99">
        <f t="shared" si="17"/>
        <v>0.20338213830083673</v>
      </c>
      <c r="R136" s="137"/>
      <c r="S136" s="67">
        <v>418</v>
      </c>
      <c r="T136" s="38" t="s">
        <v>134</v>
      </c>
      <c r="U136" s="30">
        <v>23523</v>
      </c>
      <c r="V136" s="30">
        <v>23081544.10574213</v>
      </c>
      <c r="W136" s="28">
        <v>229152.01392498217</v>
      </c>
      <c r="X136" s="46">
        <v>23310696.119667113</v>
      </c>
      <c r="Y136" s="91">
        <v>-2563952</v>
      </c>
      <c r="Z136" s="46">
        <v>7758150.6061514281</v>
      </c>
      <c r="AA136" s="31">
        <f t="shared" si="20"/>
        <v>28504894.725818541</v>
      </c>
      <c r="AB136" s="47">
        <f t="shared" si="21"/>
        <v>1211.7882381421816</v>
      </c>
    </row>
    <row r="137" spans="1:28" ht="14.4" x14ac:dyDescent="0.3">
      <c r="A137" s="29">
        <v>420</v>
      </c>
      <c r="B137" s="26" t="s">
        <v>135</v>
      </c>
      <c r="C137" s="105">
        <v>9402</v>
      </c>
      <c r="D137" s="143">
        <v>19568764.423033409</v>
      </c>
      <c r="E137" s="73">
        <v>4518855.9040647149</v>
      </c>
      <c r="F137" s="96">
        <f t="shared" si="18"/>
        <v>24087620.327098124</v>
      </c>
      <c r="G137" s="154">
        <v>-1186772</v>
      </c>
      <c r="H137" s="47">
        <v>5702781.0357952854</v>
      </c>
      <c r="I137" s="144">
        <f t="shared" si="19"/>
        <v>28603629.36289341</v>
      </c>
      <c r="J137" s="28">
        <f t="shared" si="12"/>
        <v>3042.2919977550955</v>
      </c>
      <c r="K137" s="142"/>
      <c r="L137" s="97">
        <f t="shared" si="13"/>
        <v>1248464.8898747563</v>
      </c>
      <c r="M137" s="98">
        <f t="shared" si="14"/>
        <v>4.5639092797492058E-2</v>
      </c>
      <c r="N137" s="97">
        <f t="shared" si="15"/>
        <v>148.79036109139179</v>
      </c>
      <c r="O137" s="45"/>
      <c r="P137" s="99">
        <f t="shared" si="16"/>
        <v>2.0866356958511023E-2</v>
      </c>
      <c r="Q137" s="99">
        <f t="shared" si="17"/>
        <v>0.16377478647920651</v>
      </c>
      <c r="R137" s="137"/>
      <c r="S137" s="67">
        <v>420</v>
      </c>
      <c r="T137" s="38" t="s">
        <v>135</v>
      </c>
      <c r="U137" s="30">
        <v>9454</v>
      </c>
      <c r="V137" s="30">
        <v>18347392.077543799</v>
      </c>
      <c r="W137" s="28">
        <v>5247880.8618670823</v>
      </c>
      <c r="X137" s="46">
        <v>23595272.93941088</v>
      </c>
      <c r="Y137" s="91">
        <v>-1140353</v>
      </c>
      <c r="Z137" s="46">
        <v>4900244.5336077735</v>
      </c>
      <c r="AA137" s="31">
        <f t="shared" si="20"/>
        <v>27355164.473018654</v>
      </c>
      <c r="AB137" s="47">
        <f t="shared" si="21"/>
        <v>2893.5016366637037</v>
      </c>
    </row>
    <row r="138" spans="1:28" ht="14.4" x14ac:dyDescent="0.3">
      <c r="A138" s="29">
        <v>421</v>
      </c>
      <c r="B138" s="26" t="s">
        <v>136</v>
      </c>
      <c r="C138" s="105">
        <v>722</v>
      </c>
      <c r="D138" s="143">
        <v>1984495.5590827491</v>
      </c>
      <c r="E138" s="73">
        <v>479179.21691361733</v>
      </c>
      <c r="F138" s="96">
        <f t="shared" si="18"/>
        <v>2463674.7759963665</v>
      </c>
      <c r="G138" s="155">
        <v>-188751</v>
      </c>
      <c r="H138" s="47">
        <v>558835.14964634285</v>
      </c>
      <c r="I138" s="144">
        <f t="shared" si="19"/>
        <v>2833758.9256427092</v>
      </c>
      <c r="J138" s="28">
        <f t="shared" ref="J138:J201" si="22">I138/C138</f>
        <v>3924.8738582308993</v>
      </c>
      <c r="K138" s="142"/>
      <c r="L138" s="97">
        <f t="shared" ref="L138:L201" si="23">I138-AA138</f>
        <v>-95042.820437787566</v>
      </c>
      <c r="M138" s="98">
        <f t="shared" ref="M138:M201" si="24">L138/AA138</f>
        <v>-3.2451093886767764E-2</v>
      </c>
      <c r="N138" s="97">
        <f t="shared" ref="N138:N201" si="25">J138-AB138</f>
        <v>-148.56389709663472</v>
      </c>
      <c r="O138" s="45"/>
      <c r="P138" s="99">
        <f t="shared" ref="P138:P201" si="26">F138/X138-1</f>
        <v>-5.7489007786592605E-2</v>
      </c>
      <c r="Q138" s="99">
        <f t="shared" ref="Q138:Q201" si="27">H138/Z138-1</f>
        <v>0.10421501982815218</v>
      </c>
      <c r="R138" s="137"/>
      <c r="S138" s="67">
        <v>421</v>
      </c>
      <c r="T138" s="38" t="s">
        <v>136</v>
      </c>
      <c r="U138" s="30">
        <v>719</v>
      </c>
      <c r="V138" s="30">
        <v>1978276.3445643461</v>
      </c>
      <c r="W138" s="28">
        <v>635671.7115857841</v>
      </c>
      <c r="X138" s="46">
        <v>2613948.05615013</v>
      </c>
      <c r="Y138" s="91">
        <v>-191239</v>
      </c>
      <c r="Z138" s="46">
        <v>506092.68993036682</v>
      </c>
      <c r="AA138" s="31">
        <f t="shared" si="20"/>
        <v>2928801.7460804968</v>
      </c>
      <c r="AB138" s="47">
        <f t="shared" si="21"/>
        <v>4073.437755327534</v>
      </c>
    </row>
    <row r="139" spans="1:28" ht="14.4" x14ac:dyDescent="0.3">
      <c r="A139" s="29">
        <v>422</v>
      </c>
      <c r="B139" s="26" t="s">
        <v>137</v>
      </c>
      <c r="C139" s="105">
        <v>10719</v>
      </c>
      <c r="D139" s="143">
        <v>29388531.597799383</v>
      </c>
      <c r="E139" s="73">
        <v>6555398.0133023914</v>
      </c>
      <c r="F139" s="96">
        <f t="shared" ref="F139:F202" si="28">D139+E139</f>
        <v>35943929.611101776</v>
      </c>
      <c r="G139" s="154">
        <v>-428477</v>
      </c>
      <c r="H139" s="47">
        <v>6792798.5450824862</v>
      </c>
      <c r="I139" s="144">
        <f t="shared" ref="I139:I202" si="29">SUM(F139+G139+H139)</f>
        <v>42308251.156184264</v>
      </c>
      <c r="J139" s="28">
        <f t="shared" si="22"/>
        <v>3947.0334132087196</v>
      </c>
      <c r="K139" s="142"/>
      <c r="L139" s="97">
        <f t="shared" si="23"/>
        <v>2224650.6461107358</v>
      </c>
      <c r="M139" s="98">
        <f t="shared" si="24"/>
        <v>5.550026988098667E-2</v>
      </c>
      <c r="N139" s="97">
        <f t="shared" si="25"/>
        <v>264.23292532985806</v>
      </c>
      <c r="O139" s="45"/>
      <c r="P139" s="99">
        <f t="shared" si="26"/>
        <v>3.7353201855526486E-2</v>
      </c>
      <c r="Q139" s="99">
        <f t="shared" si="27"/>
        <v>0.11238903418105295</v>
      </c>
      <c r="R139" s="137"/>
      <c r="S139" s="67">
        <v>422</v>
      </c>
      <c r="T139" s="38" t="s">
        <v>137</v>
      </c>
      <c r="U139" s="30">
        <v>10884</v>
      </c>
      <c r="V139" s="30">
        <v>27239133.975470696</v>
      </c>
      <c r="W139" s="28">
        <v>7410520.1122676237</v>
      </c>
      <c r="X139" s="46">
        <v>34649654.08773832</v>
      </c>
      <c r="Y139" s="91">
        <v>-672549</v>
      </c>
      <c r="Z139" s="46">
        <v>6106495.4223352112</v>
      </c>
      <c r="AA139" s="31">
        <f t="shared" ref="AA139:AA202" si="30">SUM(X139:Z139)</f>
        <v>40083600.510073528</v>
      </c>
      <c r="AB139" s="47">
        <f t="shared" ref="AB139:AB202" si="31">AA139/U139</f>
        <v>3682.8004878788615</v>
      </c>
    </row>
    <row r="140" spans="1:28" ht="14.4" x14ac:dyDescent="0.3">
      <c r="A140" s="29">
        <v>423</v>
      </c>
      <c r="B140" s="26" t="s">
        <v>138</v>
      </c>
      <c r="C140" s="105">
        <v>20146</v>
      </c>
      <c r="D140" s="143">
        <v>20227346.47580228</v>
      </c>
      <c r="E140" s="73">
        <v>93649.765883101572</v>
      </c>
      <c r="F140" s="96">
        <f t="shared" si="28"/>
        <v>20320996.241685383</v>
      </c>
      <c r="G140" s="155">
        <v>-1650190</v>
      </c>
      <c r="H140" s="47">
        <v>8245826.6932578599</v>
      </c>
      <c r="I140" s="144">
        <f t="shared" si="29"/>
        <v>26916632.934943244</v>
      </c>
      <c r="J140" s="28">
        <f t="shared" si="22"/>
        <v>1336.0782753372007</v>
      </c>
      <c r="K140" s="142"/>
      <c r="L140" s="97">
        <f t="shared" si="23"/>
        <v>2595357.2259884328</v>
      </c>
      <c r="M140" s="98">
        <f t="shared" si="24"/>
        <v>0.10671139363930866</v>
      </c>
      <c r="N140" s="97">
        <f t="shared" si="25"/>
        <v>119.64956127524147</v>
      </c>
      <c r="O140" s="45"/>
      <c r="P140" s="99">
        <f t="shared" si="26"/>
        <v>7.1924137890825968E-2</v>
      </c>
      <c r="Q140" s="99">
        <f t="shared" si="27"/>
        <v>0.19336125962299389</v>
      </c>
      <c r="R140" s="137"/>
      <c r="S140" s="67">
        <v>423</v>
      </c>
      <c r="T140" s="38" t="s">
        <v>138</v>
      </c>
      <c r="U140" s="30">
        <v>19994</v>
      </c>
      <c r="V140" s="30">
        <v>19172356.275650941</v>
      </c>
      <c r="W140" s="28">
        <v>-214861.50212150239</v>
      </c>
      <c r="X140" s="46">
        <v>18957494.77352944</v>
      </c>
      <c r="Y140" s="91">
        <v>-1545968</v>
      </c>
      <c r="Z140" s="46">
        <v>6909748.93542537</v>
      </c>
      <c r="AA140" s="31">
        <f t="shared" si="30"/>
        <v>24321275.708954811</v>
      </c>
      <c r="AB140" s="47">
        <f t="shared" si="31"/>
        <v>1216.4287140619592</v>
      </c>
    </row>
    <row r="141" spans="1:28" ht="14.4" x14ac:dyDescent="0.3">
      <c r="A141" s="29">
        <v>425</v>
      </c>
      <c r="B141" s="26" t="s">
        <v>139</v>
      </c>
      <c r="C141" s="105">
        <v>10238</v>
      </c>
      <c r="D141" s="143">
        <v>17020469.140445128</v>
      </c>
      <c r="E141" s="73">
        <v>7623171.7570072841</v>
      </c>
      <c r="F141" s="96">
        <f t="shared" si="28"/>
        <v>24643640.897452414</v>
      </c>
      <c r="G141" s="154">
        <v>590543</v>
      </c>
      <c r="H141" s="47">
        <v>3965904.6054370813</v>
      </c>
      <c r="I141" s="144">
        <f t="shared" si="29"/>
        <v>29200088.502889495</v>
      </c>
      <c r="J141" s="28">
        <f t="shared" si="22"/>
        <v>2852.1281991491987</v>
      </c>
      <c r="K141" s="142"/>
      <c r="L141" s="97">
        <f t="shared" si="23"/>
        <v>2656792.4334017038</v>
      </c>
      <c r="M141" s="98">
        <f t="shared" si="24"/>
        <v>0.10009278525343941</v>
      </c>
      <c r="N141" s="97">
        <f t="shared" si="25"/>
        <v>247.54611010123563</v>
      </c>
      <c r="O141" s="45"/>
      <c r="P141" s="99">
        <f t="shared" si="26"/>
        <v>4.7891053859849597E-2</v>
      </c>
      <c r="Q141" s="99">
        <f t="shared" si="27"/>
        <v>0.22896094097037567</v>
      </c>
      <c r="R141" s="137"/>
      <c r="S141" s="67">
        <v>425</v>
      </c>
      <c r="T141" s="38" t="s">
        <v>139</v>
      </c>
      <c r="U141" s="30">
        <v>10191</v>
      </c>
      <c r="V141" s="30">
        <v>16264941.051199116</v>
      </c>
      <c r="W141" s="28">
        <v>7252428.2465717783</v>
      </c>
      <c r="X141" s="46">
        <v>23517369.297770895</v>
      </c>
      <c r="Y141" s="91">
        <v>-201112</v>
      </c>
      <c r="Z141" s="46">
        <v>3227038.7717168955</v>
      </c>
      <c r="AA141" s="31">
        <f t="shared" si="30"/>
        <v>26543296.069487792</v>
      </c>
      <c r="AB141" s="47">
        <f t="shared" si="31"/>
        <v>2604.5820890479631</v>
      </c>
    </row>
    <row r="142" spans="1:28" ht="14.4" x14ac:dyDescent="0.3">
      <c r="A142" s="29">
        <v>426</v>
      </c>
      <c r="B142" s="26" t="s">
        <v>140</v>
      </c>
      <c r="C142" s="105">
        <v>11994</v>
      </c>
      <c r="D142" s="143">
        <v>17693040.636471119</v>
      </c>
      <c r="E142" s="73">
        <v>9639881.9927347619</v>
      </c>
      <c r="F142" s="96">
        <f t="shared" si="28"/>
        <v>27332922.629205883</v>
      </c>
      <c r="G142" s="155">
        <v>-2732252</v>
      </c>
      <c r="H142" s="47">
        <v>6966812.5146783898</v>
      </c>
      <c r="I142" s="144">
        <f t="shared" si="29"/>
        <v>31567483.143884271</v>
      </c>
      <c r="J142" s="28">
        <f t="shared" si="22"/>
        <v>2631.9395651062423</v>
      </c>
      <c r="K142" s="142"/>
      <c r="L142" s="97">
        <f t="shared" si="23"/>
        <v>1892391.9305569604</v>
      </c>
      <c r="M142" s="98">
        <f t="shared" si="24"/>
        <v>6.3770382943492784E-2</v>
      </c>
      <c r="N142" s="97">
        <f t="shared" si="25"/>
        <v>176.20543623109234</v>
      </c>
      <c r="O142" s="45"/>
      <c r="P142" s="99">
        <f t="shared" si="26"/>
        <v>3.8362547133105274E-2</v>
      </c>
      <c r="Q142" s="99">
        <f t="shared" si="27"/>
        <v>0.17222411164833029</v>
      </c>
      <c r="R142" s="137"/>
      <c r="S142" s="67">
        <v>426</v>
      </c>
      <c r="T142" s="38" t="s">
        <v>140</v>
      </c>
      <c r="U142" s="30">
        <v>12084</v>
      </c>
      <c r="V142" s="30">
        <v>17060026.598731458</v>
      </c>
      <c r="W142" s="28">
        <v>9263074.8119188435</v>
      </c>
      <c r="X142" s="46">
        <v>26323101.410650302</v>
      </c>
      <c r="Y142" s="91">
        <v>-2591253</v>
      </c>
      <c r="Z142" s="46">
        <v>5943242.8026770093</v>
      </c>
      <c r="AA142" s="31">
        <f t="shared" si="30"/>
        <v>29675091.213327311</v>
      </c>
      <c r="AB142" s="47">
        <f t="shared" si="31"/>
        <v>2455.73412887515</v>
      </c>
    </row>
    <row r="143" spans="1:28" ht="14.4" x14ac:dyDescent="0.3">
      <c r="A143" s="29">
        <v>430</v>
      </c>
      <c r="B143" s="26" t="s">
        <v>141</v>
      </c>
      <c r="C143" s="105">
        <v>15770</v>
      </c>
      <c r="D143" s="143">
        <v>29349401.17783748</v>
      </c>
      <c r="E143" s="73">
        <v>10902187.943337727</v>
      </c>
      <c r="F143" s="96">
        <f t="shared" si="28"/>
        <v>40251589.121175207</v>
      </c>
      <c r="G143" s="154">
        <v>-1730805</v>
      </c>
      <c r="H143" s="47">
        <v>10189362.994178213</v>
      </c>
      <c r="I143" s="144">
        <f t="shared" si="29"/>
        <v>48710147.11535342</v>
      </c>
      <c r="J143" s="28">
        <f t="shared" si="22"/>
        <v>3088.7854860718721</v>
      </c>
      <c r="K143" s="142"/>
      <c r="L143" s="97">
        <f t="shared" si="23"/>
        <v>3829361.0411585718</v>
      </c>
      <c r="M143" s="98">
        <f t="shared" si="24"/>
        <v>8.532294944273143E-2</v>
      </c>
      <c r="N143" s="97">
        <f t="shared" si="25"/>
        <v>261.64935541392879</v>
      </c>
      <c r="O143" s="45"/>
      <c r="P143" s="99">
        <f t="shared" si="26"/>
        <v>5.2515757535946062E-2</v>
      </c>
      <c r="Q143" s="99">
        <f t="shared" si="27"/>
        <v>0.14556685973921102</v>
      </c>
      <c r="R143" s="137"/>
      <c r="S143" s="67">
        <v>430</v>
      </c>
      <c r="T143" s="38" t="s">
        <v>141</v>
      </c>
      <c r="U143" s="30">
        <v>15875</v>
      </c>
      <c r="V143" s="30">
        <v>27140866.738569554</v>
      </c>
      <c r="W143" s="28">
        <v>11102350.840812404</v>
      </c>
      <c r="X143" s="46">
        <v>38243217.579381958</v>
      </c>
      <c r="Y143" s="91">
        <v>-2257035</v>
      </c>
      <c r="Z143" s="46">
        <v>8894603.494812889</v>
      </c>
      <c r="AA143" s="31">
        <f t="shared" si="30"/>
        <v>44880786.074194849</v>
      </c>
      <c r="AB143" s="47">
        <f t="shared" si="31"/>
        <v>2827.1361306579433</v>
      </c>
    </row>
    <row r="144" spans="1:28" ht="14.4" x14ac:dyDescent="0.3">
      <c r="A144" s="29">
        <v>433</v>
      </c>
      <c r="B144" s="26" t="s">
        <v>142</v>
      </c>
      <c r="C144" s="105">
        <v>7853</v>
      </c>
      <c r="D144" s="143">
        <v>10315524.153107958</v>
      </c>
      <c r="E144" s="73">
        <v>4128495.2745244568</v>
      </c>
      <c r="F144" s="96">
        <f t="shared" si="28"/>
        <v>14444019.427632414</v>
      </c>
      <c r="G144" s="155">
        <v>-633271</v>
      </c>
      <c r="H144" s="47">
        <v>4870291.6113338601</v>
      </c>
      <c r="I144" s="144">
        <f t="shared" si="29"/>
        <v>18681040.038966276</v>
      </c>
      <c r="J144" s="28">
        <f t="shared" si="22"/>
        <v>2378.8412121439292</v>
      </c>
      <c r="K144" s="142"/>
      <c r="L144" s="97">
        <f t="shared" si="23"/>
        <v>1327905.5760223754</v>
      </c>
      <c r="M144" s="98">
        <f t="shared" si="24"/>
        <v>7.6522519828219018E-2</v>
      </c>
      <c r="N144" s="97">
        <f t="shared" si="25"/>
        <v>162.03813818584285</v>
      </c>
      <c r="O144" s="45"/>
      <c r="P144" s="99">
        <f t="shared" si="26"/>
        <v>1.777854888417818E-2</v>
      </c>
      <c r="Q144" s="99">
        <f t="shared" si="27"/>
        <v>0.21549195930977905</v>
      </c>
      <c r="R144" s="137"/>
      <c r="S144" s="67">
        <v>433</v>
      </c>
      <c r="T144" s="38" t="s">
        <v>142</v>
      </c>
      <c r="U144" s="30">
        <v>7828</v>
      </c>
      <c r="V144" s="30">
        <v>9886129.4248138666</v>
      </c>
      <c r="W144" s="28">
        <v>4305581.9680700134</v>
      </c>
      <c r="X144" s="46">
        <v>14191711.39288388</v>
      </c>
      <c r="Y144" s="91">
        <v>-845425</v>
      </c>
      <c r="Z144" s="46">
        <v>4006848.0700600194</v>
      </c>
      <c r="AA144" s="31">
        <f t="shared" si="30"/>
        <v>17353134.4629439</v>
      </c>
      <c r="AB144" s="47">
        <f t="shared" si="31"/>
        <v>2216.8030739580863</v>
      </c>
    </row>
    <row r="145" spans="1:28" ht="14.4" x14ac:dyDescent="0.3">
      <c r="A145" s="29">
        <v>434</v>
      </c>
      <c r="B145" s="26" t="s">
        <v>143</v>
      </c>
      <c r="C145" s="105">
        <v>14745</v>
      </c>
      <c r="D145" s="143">
        <v>23820585.329151709</v>
      </c>
      <c r="E145" s="73">
        <v>3719728.2390698814</v>
      </c>
      <c r="F145" s="96">
        <f t="shared" si="28"/>
        <v>27540313.568221591</v>
      </c>
      <c r="G145" s="154">
        <v>-866843</v>
      </c>
      <c r="H145" s="47">
        <v>8600079.9158375673</v>
      </c>
      <c r="I145" s="144">
        <f t="shared" si="29"/>
        <v>35273550.484059155</v>
      </c>
      <c r="J145" s="28">
        <f t="shared" si="22"/>
        <v>2392.2380796242219</v>
      </c>
      <c r="K145" s="142"/>
      <c r="L145" s="97">
        <f t="shared" si="23"/>
        <v>3310307.846225623</v>
      </c>
      <c r="M145" s="98">
        <f t="shared" si="24"/>
        <v>0.10356608319543126</v>
      </c>
      <c r="N145" s="97">
        <f t="shared" si="25"/>
        <v>228.46589997126148</v>
      </c>
      <c r="O145" s="45"/>
      <c r="P145" s="99">
        <f t="shared" si="26"/>
        <v>6.3623266998770411E-2</v>
      </c>
      <c r="Q145" s="99">
        <f t="shared" si="27"/>
        <v>0.19974018003451022</v>
      </c>
      <c r="R145" s="137"/>
      <c r="S145" s="67">
        <v>434</v>
      </c>
      <c r="T145" s="38" t="s">
        <v>143</v>
      </c>
      <c r="U145" s="30">
        <v>14772</v>
      </c>
      <c r="V145" s="30">
        <v>22500489.355716787</v>
      </c>
      <c r="W145" s="28">
        <v>3392431.9658825365</v>
      </c>
      <c r="X145" s="46">
        <v>25892921.321599323</v>
      </c>
      <c r="Y145" s="91">
        <v>-1097964</v>
      </c>
      <c r="Z145" s="46">
        <v>7168285.3162342096</v>
      </c>
      <c r="AA145" s="31">
        <f t="shared" si="30"/>
        <v>31963242.637833532</v>
      </c>
      <c r="AB145" s="47">
        <f t="shared" si="31"/>
        <v>2163.7721796529604</v>
      </c>
    </row>
    <row r="146" spans="1:28" ht="14.4" x14ac:dyDescent="0.3">
      <c r="A146" s="29">
        <v>435</v>
      </c>
      <c r="B146" s="26" t="s">
        <v>144</v>
      </c>
      <c r="C146" s="105">
        <v>699</v>
      </c>
      <c r="D146" s="143">
        <v>1870647.7421377704</v>
      </c>
      <c r="E146" s="73">
        <v>323956.82756430109</v>
      </c>
      <c r="F146" s="96">
        <f t="shared" si="28"/>
        <v>2194604.5697020716</v>
      </c>
      <c r="G146" s="155">
        <v>-182361</v>
      </c>
      <c r="H146" s="47">
        <v>499405.20586031134</v>
      </c>
      <c r="I146" s="144">
        <f t="shared" si="29"/>
        <v>2511648.7755623828</v>
      </c>
      <c r="J146" s="28">
        <f t="shared" si="22"/>
        <v>3593.202826269503</v>
      </c>
      <c r="K146" s="142"/>
      <c r="L146" s="97">
        <f t="shared" si="23"/>
        <v>-126581.88479535794</v>
      </c>
      <c r="M146" s="98">
        <f t="shared" si="24"/>
        <v>-4.7979839934918202E-2</v>
      </c>
      <c r="N146" s="97">
        <f t="shared" si="25"/>
        <v>-230.31986990113546</v>
      </c>
      <c r="O146" s="45"/>
      <c r="P146" s="99">
        <f t="shared" si="26"/>
        <v>-7.4658649196406079E-2</v>
      </c>
      <c r="Q146" s="99">
        <f t="shared" si="27"/>
        <v>0.13053749276361915</v>
      </c>
      <c r="R146" s="137"/>
      <c r="S146" s="67">
        <v>435</v>
      </c>
      <c r="T146" s="38" t="s">
        <v>144</v>
      </c>
      <c r="U146" s="30">
        <v>690</v>
      </c>
      <c r="V146" s="30">
        <v>1901332.2269969024</v>
      </c>
      <c r="W146" s="28">
        <v>470338.04127351654</v>
      </c>
      <c r="X146" s="46">
        <v>2371670.268270419</v>
      </c>
      <c r="Y146" s="91">
        <v>-175181</v>
      </c>
      <c r="Z146" s="46">
        <v>441741.39208732155</v>
      </c>
      <c r="AA146" s="31">
        <f t="shared" si="30"/>
        <v>2638230.6603577407</v>
      </c>
      <c r="AB146" s="47">
        <f t="shared" si="31"/>
        <v>3823.5226961706385</v>
      </c>
    </row>
    <row r="147" spans="1:28" ht="14.4" x14ac:dyDescent="0.3">
      <c r="A147" s="29">
        <v>436</v>
      </c>
      <c r="B147" s="26" t="s">
        <v>145</v>
      </c>
      <c r="C147" s="105">
        <v>2036</v>
      </c>
      <c r="D147" s="143">
        <v>4106017.8341014069</v>
      </c>
      <c r="E147" s="73">
        <v>2214441.3200294948</v>
      </c>
      <c r="F147" s="96">
        <f t="shared" si="28"/>
        <v>6320459.1541309021</v>
      </c>
      <c r="G147" s="154">
        <v>-336187</v>
      </c>
      <c r="H147" s="47">
        <v>1072724.5620799535</v>
      </c>
      <c r="I147" s="144">
        <f t="shared" si="29"/>
        <v>7056996.7162108552</v>
      </c>
      <c r="J147" s="28">
        <f t="shared" si="22"/>
        <v>3466.1084067833276</v>
      </c>
      <c r="K147" s="142"/>
      <c r="L147" s="97">
        <f t="shared" si="23"/>
        <v>423903.99366494827</v>
      </c>
      <c r="M147" s="98">
        <f t="shared" si="24"/>
        <v>6.3907442786695412E-2</v>
      </c>
      <c r="N147" s="97">
        <f t="shared" si="25"/>
        <v>182.39913819624508</v>
      </c>
      <c r="O147" s="45"/>
      <c r="P147" s="99">
        <f t="shared" si="26"/>
        <v>4.4138122663172075E-2</v>
      </c>
      <c r="Q147" s="99">
        <f t="shared" si="27"/>
        <v>0.18423715182981359</v>
      </c>
      <c r="R147" s="137"/>
      <c r="S147" s="67">
        <v>436</v>
      </c>
      <c r="T147" s="38" t="s">
        <v>145</v>
      </c>
      <c r="U147" s="30">
        <v>2020</v>
      </c>
      <c r="V147" s="30">
        <v>3884214.6949670035</v>
      </c>
      <c r="W147" s="28">
        <v>2169064.0973157445</v>
      </c>
      <c r="X147" s="46">
        <v>6053278.792282748</v>
      </c>
      <c r="Y147" s="91">
        <v>-326022</v>
      </c>
      <c r="Z147" s="46">
        <v>905835.93026315933</v>
      </c>
      <c r="AA147" s="31">
        <f t="shared" si="30"/>
        <v>6633092.7225459069</v>
      </c>
      <c r="AB147" s="47">
        <f t="shared" si="31"/>
        <v>3283.7092685870825</v>
      </c>
    </row>
    <row r="148" spans="1:28" ht="14.4" x14ac:dyDescent="0.3">
      <c r="A148" s="29">
        <v>440</v>
      </c>
      <c r="B148" s="26" t="s">
        <v>146</v>
      </c>
      <c r="C148" s="105">
        <v>5534</v>
      </c>
      <c r="D148" s="143">
        <v>10636824.152921982</v>
      </c>
      <c r="E148" s="73">
        <v>4617387.9244437413</v>
      </c>
      <c r="F148" s="96">
        <f t="shared" si="28"/>
        <v>15254212.077365723</v>
      </c>
      <c r="G148" s="155">
        <v>-1243093</v>
      </c>
      <c r="H148" s="47">
        <v>2492633.0768154063</v>
      </c>
      <c r="I148" s="144">
        <f t="shared" si="29"/>
        <v>16503752.154181128</v>
      </c>
      <c r="J148" s="28">
        <f t="shared" si="22"/>
        <v>2982.2465041888559</v>
      </c>
      <c r="K148" s="142"/>
      <c r="L148" s="97">
        <f t="shared" si="23"/>
        <v>1521839.1091875117</v>
      </c>
      <c r="M148" s="98">
        <f t="shared" si="24"/>
        <v>0.10157842357095059</v>
      </c>
      <c r="N148" s="97">
        <f t="shared" si="25"/>
        <v>216.52506335562384</v>
      </c>
      <c r="O148" s="45"/>
      <c r="P148" s="99">
        <f t="shared" si="26"/>
        <v>7.8352642934714112E-2</v>
      </c>
      <c r="Q148" s="99">
        <f t="shared" si="27"/>
        <v>0.15773342842370242</v>
      </c>
      <c r="R148" s="137"/>
      <c r="S148" s="67">
        <v>440</v>
      </c>
      <c r="T148" s="38" t="s">
        <v>146</v>
      </c>
      <c r="U148" s="30">
        <v>5417</v>
      </c>
      <c r="V148" s="30">
        <v>9786330.1847306974</v>
      </c>
      <c r="W148" s="28">
        <v>4359517.3516111309</v>
      </c>
      <c r="X148" s="46">
        <v>14145847.536341827</v>
      </c>
      <c r="Y148" s="91">
        <v>-1316963</v>
      </c>
      <c r="Z148" s="46">
        <v>2153028.5086517888</v>
      </c>
      <c r="AA148" s="31">
        <f t="shared" si="30"/>
        <v>14981913.044993617</v>
      </c>
      <c r="AB148" s="47">
        <f t="shared" si="31"/>
        <v>2765.721440833232</v>
      </c>
    </row>
    <row r="149" spans="1:28" ht="14.4" x14ac:dyDescent="0.3">
      <c r="A149" s="29">
        <v>441</v>
      </c>
      <c r="B149" s="26" t="s">
        <v>147</v>
      </c>
      <c r="C149" s="105">
        <v>4543</v>
      </c>
      <c r="D149" s="143">
        <v>9199981.7077976651</v>
      </c>
      <c r="E149" s="73">
        <v>2099359.3031591214</v>
      </c>
      <c r="F149" s="96">
        <f t="shared" si="28"/>
        <v>11299341.010956787</v>
      </c>
      <c r="G149" s="154">
        <v>-422447</v>
      </c>
      <c r="H149" s="47">
        <v>2995488.3853772669</v>
      </c>
      <c r="I149" s="144">
        <f t="shared" si="29"/>
        <v>13872382.396334054</v>
      </c>
      <c r="J149" s="28">
        <f t="shared" si="22"/>
        <v>3053.5730566440798</v>
      </c>
      <c r="K149" s="142"/>
      <c r="L149" s="97">
        <f t="shared" si="23"/>
        <v>325780.52246285416</v>
      </c>
      <c r="M149" s="98">
        <f t="shared" si="24"/>
        <v>2.4048874064219926E-2</v>
      </c>
      <c r="N149" s="97">
        <f t="shared" si="25"/>
        <v>131.52778618005914</v>
      </c>
      <c r="O149" s="45"/>
      <c r="P149" s="99">
        <f t="shared" si="26"/>
        <v>-1.5368747293183493E-2</v>
      </c>
      <c r="Q149" s="99">
        <f t="shared" si="27"/>
        <v>0.15621119701134134</v>
      </c>
      <c r="R149" s="137"/>
      <c r="S149" s="67">
        <v>441</v>
      </c>
      <c r="T149" s="38" t="s">
        <v>147</v>
      </c>
      <c r="U149" s="30">
        <v>4636</v>
      </c>
      <c r="V149" s="30">
        <v>9062253.4600149598</v>
      </c>
      <c r="W149" s="28">
        <v>2413454.8113751169</v>
      </c>
      <c r="X149" s="46">
        <v>11475708.271390077</v>
      </c>
      <c r="Y149" s="91">
        <v>-519886</v>
      </c>
      <c r="Z149" s="46">
        <v>2590779.6024811235</v>
      </c>
      <c r="AA149" s="31">
        <f t="shared" si="30"/>
        <v>13546601.8738712</v>
      </c>
      <c r="AB149" s="47">
        <f t="shared" si="31"/>
        <v>2922.0452704640206</v>
      </c>
    </row>
    <row r="150" spans="1:28" ht="14.4" x14ac:dyDescent="0.3">
      <c r="A150" s="29">
        <v>444</v>
      </c>
      <c r="B150" s="26" t="s">
        <v>148</v>
      </c>
      <c r="C150" s="105">
        <v>45886</v>
      </c>
      <c r="D150" s="143">
        <v>61781744.463028558</v>
      </c>
      <c r="E150" s="73">
        <v>4975209.079325024</v>
      </c>
      <c r="F150" s="96">
        <f t="shared" si="28"/>
        <v>66756953.542353585</v>
      </c>
      <c r="G150" s="155">
        <v>-575417</v>
      </c>
      <c r="H150" s="47">
        <v>23513928.162631698</v>
      </c>
      <c r="I150" s="144">
        <f t="shared" si="29"/>
        <v>89695464.704985291</v>
      </c>
      <c r="J150" s="28">
        <f t="shared" si="22"/>
        <v>1954.7457765982062</v>
      </c>
      <c r="K150" s="142"/>
      <c r="L150" s="97">
        <f t="shared" si="23"/>
        <v>10170074.995538116</v>
      </c>
      <c r="M150" s="98">
        <f t="shared" si="24"/>
        <v>0.12788462945853338</v>
      </c>
      <c r="N150" s="97">
        <f t="shared" si="25"/>
        <v>224.61655415836776</v>
      </c>
      <c r="O150" s="45"/>
      <c r="P150" s="99">
        <f t="shared" si="26"/>
        <v>8.6321152154100078E-2</v>
      </c>
      <c r="Q150" s="99">
        <f t="shared" si="27"/>
        <v>0.21579552626929699</v>
      </c>
      <c r="R150" s="137"/>
      <c r="S150" s="67">
        <v>444</v>
      </c>
      <c r="T150" s="38" t="s">
        <v>148</v>
      </c>
      <c r="U150" s="30">
        <v>45965</v>
      </c>
      <c r="V150" s="30">
        <v>57420597.31999141</v>
      </c>
      <c r="W150" s="28">
        <v>4031721.2784075402</v>
      </c>
      <c r="X150" s="46">
        <v>61452318.598398954</v>
      </c>
      <c r="Y150" s="91">
        <v>-1267293</v>
      </c>
      <c r="Z150" s="46">
        <v>19340364.111048222</v>
      </c>
      <c r="AA150" s="31">
        <f t="shared" si="30"/>
        <v>79525389.709447175</v>
      </c>
      <c r="AB150" s="47">
        <f t="shared" si="31"/>
        <v>1730.1292224398385</v>
      </c>
    </row>
    <row r="151" spans="1:28" ht="14.4" x14ac:dyDescent="0.3">
      <c r="A151" s="29">
        <v>445</v>
      </c>
      <c r="B151" s="26" t="s">
        <v>149</v>
      </c>
      <c r="C151" s="105">
        <v>15105</v>
      </c>
      <c r="D151" s="143">
        <v>27392049.839794926</v>
      </c>
      <c r="E151" s="73">
        <v>985427.91866571968</v>
      </c>
      <c r="F151" s="96">
        <f t="shared" si="28"/>
        <v>28377477.758460645</v>
      </c>
      <c r="G151" s="154">
        <v>-292032</v>
      </c>
      <c r="H151" s="47">
        <v>7165348.3716045385</v>
      </c>
      <c r="I151" s="144">
        <f t="shared" si="29"/>
        <v>35250794.13006518</v>
      </c>
      <c r="J151" s="28">
        <f t="shared" si="22"/>
        <v>2333.7169235395686</v>
      </c>
      <c r="K151" s="142"/>
      <c r="L151" s="97">
        <f t="shared" si="23"/>
        <v>3534266.0206318498</v>
      </c>
      <c r="M151" s="98">
        <f t="shared" si="24"/>
        <v>0.11143294147573063</v>
      </c>
      <c r="N151" s="97">
        <f t="shared" si="25"/>
        <v>237.72643256459287</v>
      </c>
      <c r="O151" s="45"/>
      <c r="P151" s="99">
        <f t="shared" si="26"/>
        <v>9.0028626168639603E-2</v>
      </c>
      <c r="Q151" s="99">
        <f t="shared" si="27"/>
        <v>0.17049727481980059</v>
      </c>
      <c r="R151" s="137"/>
      <c r="S151" s="67">
        <v>445</v>
      </c>
      <c r="T151" s="38" t="s">
        <v>149</v>
      </c>
      <c r="U151" s="30">
        <v>15132</v>
      </c>
      <c r="V151" s="30">
        <v>25603347.529080387</v>
      </c>
      <c r="W151" s="28">
        <v>430352.02448558557</v>
      </c>
      <c r="X151" s="46">
        <v>26033699.553565972</v>
      </c>
      <c r="Y151" s="91">
        <v>-438799</v>
      </c>
      <c r="Z151" s="46">
        <v>6121627.5558673572</v>
      </c>
      <c r="AA151" s="31">
        <f t="shared" si="30"/>
        <v>31716528.109433331</v>
      </c>
      <c r="AB151" s="47">
        <f t="shared" si="31"/>
        <v>2095.9904909749757</v>
      </c>
    </row>
    <row r="152" spans="1:28" ht="14.4" x14ac:dyDescent="0.3">
      <c r="A152" s="29">
        <v>475</v>
      </c>
      <c r="B152" s="26" t="s">
        <v>150</v>
      </c>
      <c r="C152" s="105">
        <v>5451</v>
      </c>
      <c r="D152" s="143">
        <v>12266151.671896236</v>
      </c>
      <c r="E152" s="73">
        <v>3415253.5028451006</v>
      </c>
      <c r="F152" s="96">
        <f t="shared" si="28"/>
        <v>15681405.174741337</v>
      </c>
      <c r="G152" s="155">
        <v>-19113</v>
      </c>
      <c r="H152" s="47">
        <v>3704403.1661654566</v>
      </c>
      <c r="I152" s="144">
        <f t="shared" si="29"/>
        <v>19366695.340906795</v>
      </c>
      <c r="J152" s="28">
        <f t="shared" si="22"/>
        <v>3552.8701781153541</v>
      </c>
      <c r="K152" s="142"/>
      <c r="L152" s="97">
        <f t="shared" si="23"/>
        <v>1736930.2144875564</v>
      </c>
      <c r="M152" s="98">
        <f t="shared" si="24"/>
        <v>9.8522595283170533E-2</v>
      </c>
      <c r="N152" s="97">
        <f t="shared" si="25"/>
        <v>332.82175319859834</v>
      </c>
      <c r="O152" s="45"/>
      <c r="P152" s="99">
        <f t="shared" si="26"/>
        <v>6.8344294766937042E-2</v>
      </c>
      <c r="Q152" s="99">
        <f t="shared" si="27"/>
        <v>0.15642246052811681</v>
      </c>
      <c r="R152" s="137"/>
      <c r="S152" s="67">
        <v>475</v>
      </c>
      <c r="T152" s="38" t="s">
        <v>150</v>
      </c>
      <c r="U152" s="30">
        <v>5475</v>
      </c>
      <c r="V152" s="30">
        <v>11386659.680514639</v>
      </c>
      <c r="W152" s="28">
        <v>3291572.095096882</v>
      </c>
      <c r="X152" s="46">
        <v>14678231.775611522</v>
      </c>
      <c r="Y152" s="91">
        <v>-251797</v>
      </c>
      <c r="Z152" s="46">
        <v>3203330.350807718</v>
      </c>
      <c r="AA152" s="31">
        <f t="shared" si="30"/>
        <v>17629765.126419239</v>
      </c>
      <c r="AB152" s="47">
        <f t="shared" si="31"/>
        <v>3220.0484249167557</v>
      </c>
    </row>
    <row r="153" spans="1:28" ht="14.4" x14ac:dyDescent="0.3">
      <c r="A153" s="29">
        <v>480</v>
      </c>
      <c r="B153" s="26" t="s">
        <v>151</v>
      </c>
      <c r="C153" s="105">
        <v>1999</v>
      </c>
      <c r="D153" s="143">
        <v>2910666.0217814827</v>
      </c>
      <c r="E153" s="73">
        <v>1435108.2141556421</v>
      </c>
      <c r="F153" s="96">
        <f t="shared" si="28"/>
        <v>4345774.235937125</v>
      </c>
      <c r="G153" s="154">
        <v>-475130</v>
      </c>
      <c r="H153" s="47">
        <v>1364108.9514540171</v>
      </c>
      <c r="I153" s="144">
        <f t="shared" si="29"/>
        <v>5234753.1873911424</v>
      </c>
      <c r="J153" s="28">
        <f t="shared" si="22"/>
        <v>2618.6859366639032</v>
      </c>
      <c r="K153" s="142"/>
      <c r="L153" s="97">
        <f t="shared" si="23"/>
        <v>425660.58154965285</v>
      </c>
      <c r="M153" s="98">
        <f t="shared" si="24"/>
        <v>8.8511620889274029E-2</v>
      </c>
      <c r="N153" s="97">
        <f t="shared" si="25"/>
        <v>229.66824871482731</v>
      </c>
      <c r="O153" s="45"/>
      <c r="P153" s="99">
        <f t="shared" si="26"/>
        <v>6.1986036147827273E-2</v>
      </c>
      <c r="Q153" s="99">
        <f t="shared" si="27"/>
        <v>0.1746368910905014</v>
      </c>
      <c r="R153" s="137"/>
      <c r="S153" s="67">
        <v>480</v>
      </c>
      <c r="T153" s="38" t="s">
        <v>151</v>
      </c>
      <c r="U153" s="30">
        <v>2013</v>
      </c>
      <c r="V153" s="30">
        <v>2646305.2813520627</v>
      </c>
      <c r="W153" s="28">
        <v>1445814.6599803846</v>
      </c>
      <c r="X153" s="46">
        <v>4092119.9413324473</v>
      </c>
      <c r="Y153" s="91">
        <v>-444330</v>
      </c>
      <c r="Z153" s="46">
        <v>1161302.6645090424</v>
      </c>
      <c r="AA153" s="31">
        <f t="shared" si="30"/>
        <v>4809092.6058414895</v>
      </c>
      <c r="AB153" s="47">
        <f t="shared" si="31"/>
        <v>2389.0176879490759</v>
      </c>
    </row>
    <row r="154" spans="1:28" ht="14.4" x14ac:dyDescent="0.3">
      <c r="A154" s="29">
        <v>481</v>
      </c>
      <c r="B154" s="26" t="s">
        <v>152</v>
      </c>
      <c r="C154" s="105">
        <v>9543</v>
      </c>
      <c r="D154" s="143">
        <v>8425126.7053078357</v>
      </c>
      <c r="E154" s="73">
        <v>-160739.02161271192</v>
      </c>
      <c r="F154" s="96">
        <f t="shared" si="28"/>
        <v>8264387.6836951235</v>
      </c>
      <c r="G154" s="155">
        <v>-1856027</v>
      </c>
      <c r="H154" s="47">
        <v>4238782.9565953845</v>
      </c>
      <c r="I154" s="144">
        <f t="shared" si="29"/>
        <v>10647143.640290508</v>
      </c>
      <c r="J154" s="28">
        <f t="shared" si="22"/>
        <v>1115.7019428157296</v>
      </c>
      <c r="K154" s="142"/>
      <c r="L154" s="97">
        <f t="shared" si="23"/>
        <v>920886.34003113024</v>
      </c>
      <c r="M154" s="98">
        <f t="shared" si="24"/>
        <v>9.4680441983225366E-2</v>
      </c>
      <c r="N154" s="97">
        <f t="shared" si="25"/>
        <v>95.536503308767351</v>
      </c>
      <c r="O154" s="45"/>
      <c r="P154" s="99">
        <f t="shared" si="26"/>
        <v>3.2897940480218546E-2</v>
      </c>
      <c r="Q154" s="99">
        <f t="shared" si="27"/>
        <v>0.22341514387370953</v>
      </c>
      <c r="R154" s="137"/>
      <c r="S154" s="67">
        <v>481</v>
      </c>
      <c r="T154" s="38" t="s">
        <v>152</v>
      </c>
      <c r="U154" s="30">
        <v>9534</v>
      </c>
      <c r="V154" s="30">
        <v>8336589.5023022844</v>
      </c>
      <c r="W154" s="28">
        <v>-335423.69510470715</v>
      </c>
      <c r="X154" s="46">
        <v>8001165.8071975773</v>
      </c>
      <c r="Y154" s="91">
        <v>-1739622</v>
      </c>
      <c r="Z154" s="46">
        <v>3464713.4930618</v>
      </c>
      <c r="AA154" s="31">
        <f t="shared" si="30"/>
        <v>9726257.3002593778</v>
      </c>
      <c r="AB154" s="47">
        <f t="shared" si="31"/>
        <v>1020.1654395069622</v>
      </c>
    </row>
    <row r="155" spans="1:28" ht="14.4" x14ac:dyDescent="0.3">
      <c r="A155" s="29">
        <v>483</v>
      </c>
      <c r="B155" s="26" t="s">
        <v>153</v>
      </c>
      <c r="C155" s="105">
        <v>1078</v>
      </c>
      <c r="D155" s="143">
        <v>2496587.0641226131</v>
      </c>
      <c r="E155" s="73">
        <v>1650898.7852223522</v>
      </c>
      <c r="F155" s="96">
        <f t="shared" si="28"/>
        <v>4147485.8493449651</v>
      </c>
      <c r="G155" s="154">
        <v>-196951</v>
      </c>
      <c r="H155" s="47">
        <v>767092.37336934975</v>
      </c>
      <c r="I155" s="144">
        <f t="shared" si="29"/>
        <v>4717627.2227143152</v>
      </c>
      <c r="J155" s="28">
        <f t="shared" si="22"/>
        <v>4376.2775720912014</v>
      </c>
      <c r="K155" s="142"/>
      <c r="L155" s="97">
        <f t="shared" si="23"/>
        <v>205412.26893159188</v>
      </c>
      <c r="M155" s="98">
        <f t="shared" si="24"/>
        <v>4.5523600057969023E-2</v>
      </c>
      <c r="N155" s="97">
        <f t="shared" si="25"/>
        <v>232.82949699228175</v>
      </c>
      <c r="O155" s="45"/>
      <c r="P155" s="99">
        <f t="shared" si="26"/>
        <v>6.4018483975296636E-3</v>
      </c>
      <c r="Q155" s="99">
        <f t="shared" si="27"/>
        <v>0.14789718269768048</v>
      </c>
      <c r="R155" s="137"/>
      <c r="S155" s="67">
        <v>483</v>
      </c>
      <c r="T155" s="38" t="s">
        <v>153</v>
      </c>
      <c r="U155" s="30">
        <v>1089</v>
      </c>
      <c r="V155" s="30">
        <v>2414035.1316700755</v>
      </c>
      <c r="W155" s="28">
        <v>1707068.0399396652</v>
      </c>
      <c r="X155" s="46">
        <v>4121103.1716097407</v>
      </c>
      <c r="Y155" s="91">
        <v>-277147</v>
      </c>
      <c r="Z155" s="46">
        <v>668258.7821729827</v>
      </c>
      <c r="AA155" s="31">
        <f t="shared" si="30"/>
        <v>4512214.9537827233</v>
      </c>
      <c r="AB155" s="47">
        <f t="shared" si="31"/>
        <v>4143.4480750989196</v>
      </c>
    </row>
    <row r="156" spans="1:28" ht="14.4" x14ac:dyDescent="0.3">
      <c r="A156" s="29">
        <v>484</v>
      </c>
      <c r="B156" s="26" t="s">
        <v>154</v>
      </c>
      <c r="C156" s="105">
        <v>3066</v>
      </c>
      <c r="D156" s="143">
        <v>7701391.3844845872</v>
      </c>
      <c r="E156" s="73">
        <v>1519164.9276438016</v>
      </c>
      <c r="F156" s="96">
        <f t="shared" si="28"/>
        <v>9220556.3121283893</v>
      </c>
      <c r="G156" s="155">
        <v>165604</v>
      </c>
      <c r="H156" s="47">
        <v>1958542.9146475922</v>
      </c>
      <c r="I156" s="144">
        <f t="shared" si="29"/>
        <v>11344703.226775981</v>
      </c>
      <c r="J156" s="28">
        <f t="shared" si="22"/>
        <v>3700.1641313685523</v>
      </c>
      <c r="K156" s="142"/>
      <c r="L156" s="97">
        <f t="shared" si="23"/>
        <v>-411383.53870418295</v>
      </c>
      <c r="M156" s="98">
        <f t="shared" si="24"/>
        <v>-3.4993237708328573E-2</v>
      </c>
      <c r="N156" s="97">
        <f t="shared" si="25"/>
        <v>-132.92578238435408</v>
      </c>
      <c r="O156" s="45"/>
      <c r="P156" s="99">
        <f t="shared" si="26"/>
        <v>-7.0098779375191378E-2</v>
      </c>
      <c r="Q156" s="99">
        <f t="shared" si="27"/>
        <v>0.13737321320474916</v>
      </c>
      <c r="R156" s="137"/>
      <c r="S156" s="67">
        <v>484</v>
      </c>
      <c r="T156" s="38" t="s">
        <v>154</v>
      </c>
      <c r="U156" s="30">
        <v>3067</v>
      </c>
      <c r="V156" s="30">
        <v>7334678.8129087789</v>
      </c>
      <c r="W156" s="28">
        <v>2580951.0492963898</v>
      </c>
      <c r="X156" s="46">
        <v>9915629.8622051682</v>
      </c>
      <c r="Y156" s="49">
        <v>118469</v>
      </c>
      <c r="Z156" s="46">
        <v>1721987.9032749971</v>
      </c>
      <c r="AA156" s="31">
        <f t="shared" si="30"/>
        <v>11756086.765480164</v>
      </c>
      <c r="AB156" s="47">
        <f t="shared" si="31"/>
        <v>3833.0899137529063</v>
      </c>
    </row>
    <row r="157" spans="1:28" ht="14.4" x14ac:dyDescent="0.3">
      <c r="A157" s="29">
        <v>489</v>
      </c>
      <c r="B157" s="26" t="s">
        <v>155</v>
      </c>
      <c r="C157" s="105">
        <v>1868</v>
      </c>
      <c r="D157" s="143">
        <v>5454100.0142650604</v>
      </c>
      <c r="E157" s="73">
        <v>1678221.9256298193</v>
      </c>
      <c r="F157" s="96">
        <f t="shared" si="28"/>
        <v>7132321.9398948792</v>
      </c>
      <c r="G157" s="154">
        <v>-420141</v>
      </c>
      <c r="H157" s="47">
        <v>1401674.3900184189</v>
      </c>
      <c r="I157" s="144">
        <f t="shared" si="29"/>
        <v>8113855.3299132977</v>
      </c>
      <c r="J157" s="28">
        <f t="shared" si="22"/>
        <v>4343.6056369985536</v>
      </c>
      <c r="K157" s="142"/>
      <c r="L157" s="97">
        <f t="shared" si="23"/>
        <v>155812.93022238836</v>
      </c>
      <c r="M157" s="98">
        <f t="shared" si="24"/>
        <v>1.9579303853475338E-2</v>
      </c>
      <c r="N157" s="97">
        <f t="shared" si="25"/>
        <v>58.176234903286968</v>
      </c>
      <c r="O157" s="45"/>
      <c r="P157" s="99">
        <f t="shared" si="26"/>
        <v>1.7542660666980403E-4</v>
      </c>
      <c r="Q157" s="99">
        <f t="shared" si="27"/>
        <v>0.13599987266607738</v>
      </c>
      <c r="R157" s="137"/>
      <c r="S157" s="67">
        <v>489</v>
      </c>
      <c r="T157" s="38" t="s">
        <v>155</v>
      </c>
      <c r="U157" s="30">
        <v>1857</v>
      </c>
      <c r="V157" s="30">
        <v>5293006.4285857202</v>
      </c>
      <c r="W157" s="28">
        <v>1838064.5317286693</v>
      </c>
      <c r="X157" s="46">
        <v>7131070.9603143893</v>
      </c>
      <c r="Y157" s="91">
        <v>-406897</v>
      </c>
      <c r="Z157" s="46">
        <v>1233868.4393765205</v>
      </c>
      <c r="AA157" s="31">
        <f t="shared" si="30"/>
        <v>7958042.3996909093</v>
      </c>
      <c r="AB157" s="47">
        <f t="shared" si="31"/>
        <v>4285.4294020952666</v>
      </c>
    </row>
    <row r="158" spans="1:28" ht="14.4" x14ac:dyDescent="0.3">
      <c r="A158" s="29">
        <v>491</v>
      </c>
      <c r="B158" s="26" t="s">
        <v>156</v>
      </c>
      <c r="C158" s="105">
        <v>52583</v>
      </c>
      <c r="D158" s="143">
        <v>83642176.895961478</v>
      </c>
      <c r="E158" s="73">
        <v>20391473.436254103</v>
      </c>
      <c r="F158" s="96">
        <f t="shared" si="28"/>
        <v>104033650.33221558</v>
      </c>
      <c r="G158" s="155">
        <v>1058135</v>
      </c>
      <c r="H158" s="47">
        <v>29207715.084064167</v>
      </c>
      <c r="I158" s="144">
        <f t="shared" si="29"/>
        <v>134299500.41627973</v>
      </c>
      <c r="J158" s="28">
        <f t="shared" si="22"/>
        <v>2554.0478941155834</v>
      </c>
      <c r="K158" s="142"/>
      <c r="L158" s="97">
        <f t="shared" si="23"/>
        <v>6423509.4929585904</v>
      </c>
      <c r="M158" s="98">
        <f t="shared" si="24"/>
        <v>5.0232334049402194E-2</v>
      </c>
      <c r="N158" s="97">
        <f t="shared" si="25"/>
        <v>147.37813608266379</v>
      </c>
      <c r="O158" s="45"/>
      <c r="P158" s="99">
        <f t="shared" si="26"/>
        <v>2.1295301052541626E-2</v>
      </c>
      <c r="Q158" s="99">
        <f t="shared" si="27"/>
        <v>0.14465490426780536</v>
      </c>
      <c r="R158" s="137"/>
      <c r="S158" s="67">
        <v>491</v>
      </c>
      <c r="T158" s="38" t="s">
        <v>156</v>
      </c>
      <c r="U158" s="30">
        <v>53134</v>
      </c>
      <c r="V158" s="30">
        <v>79935635.379982248</v>
      </c>
      <c r="W158" s="28">
        <v>21928781.52764383</v>
      </c>
      <c r="X158" s="46">
        <v>101864416.90762608</v>
      </c>
      <c r="Y158" s="49">
        <v>494962</v>
      </c>
      <c r="Z158" s="46">
        <v>25516612.015695065</v>
      </c>
      <c r="AA158" s="31">
        <f t="shared" si="30"/>
        <v>127875990.92332114</v>
      </c>
      <c r="AB158" s="47">
        <f t="shared" si="31"/>
        <v>2406.6697580329196</v>
      </c>
    </row>
    <row r="159" spans="1:28" ht="14.4" x14ac:dyDescent="0.3">
      <c r="A159" s="29">
        <v>494</v>
      </c>
      <c r="B159" s="26" t="s">
        <v>157</v>
      </c>
      <c r="C159" s="105">
        <v>8903</v>
      </c>
      <c r="D159" s="143">
        <v>16794788.738812387</v>
      </c>
      <c r="E159" s="73">
        <v>7993527.07173998</v>
      </c>
      <c r="F159" s="96">
        <f t="shared" si="28"/>
        <v>24788315.810552366</v>
      </c>
      <c r="G159" s="154">
        <v>-9224</v>
      </c>
      <c r="H159" s="47">
        <v>4456761.8978736186</v>
      </c>
      <c r="I159" s="144">
        <f t="shared" si="29"/>
        <v>29235853.708425984</v>
      </c>
      <c r="J159" s="28">
        <f t="shared" si="22"/>
        <v>3283.8204771903834</v>
      </c>
      <c r="K159" s="142"/>
      <c r="L159" s="97">
        <f t="shared" si="23"/>
        <v>1604897.6224465072</v>
      </c>
      <c r="M159" s="98">
        <f t="shared" si="24"/>
        <v>5.8083318487153826E-2</v>
      </c>
      <c r="N159" s="97">
        <f t="shared" si="25"/>
        <v>182.00681688734358</v>
      </c>
      <c r="O159" s="45"/>
      <c r="P159" s="99">
        <f t="shared" si="26"/>
        <v>3.2056833726519463E-2</v>
      </c>
      <c r="Q159" s="99">
        <f t="shared" si="27"/>
        <v>0.19647121712034776</v>
      </c>
      <c r="R159" s="137"/>
      <c r="S159" s="67">
        <v>494</v>
      </c>
      <c r="T159" s="38" t="s">
        <v>157</v>
      </c>
      <c r="U159" s="30">
        <v>8908</v>
      </c>
      <c r="V159" s="30">
        <v>16410604.89172856</v>
      </c>
      <c r="W159" s="28">
        <v>7607758.2453551488</v>
      </c>
      <c r="X159" s="46">
        <v>24018363.137083709</v>
      </c>
      <c r="Y159" s="91">
        <v>-112329</v>
      </c>
      <c r="Z159" s="46">
        <v>3724921.9488957692</v>
      </c>
      <c r="AA159" s="31">
        <f t="shared" si="30"/>
        <v>27630956.085979477</v>
      </c>
      <c r="AB159" s="47">
        <f t="shared" si="31"/>
        <v>3101.8136603030398</v>
      </c>
    </row>
    <row r="160" spans="1:28" ht="14.4" x14ac:dyDescent="0.3">
      <c r="A160" s="29">
        <v>495</v>
      </c>
      <c r="B160" s="26" t="s">
        <v>158</v>
      </c>
      <c r="C160" s="105">
        <v>1558</v>
      </c>
      <c r="D160" s="143">
        <v>4368790.3119018869</v>
      </c>
      <c r="E160" s="73">
        <v>892224.47649974155</v>
      </c>
      <c r="F160" s="96">
        <f t="shared" si="28"/>
        <v>5261014.7884016288</v>
      </c>
      <c r="G160" s="155">
        <v>-387743</v>
      </c>
      <c r="H160" s="47">
        <v>1112571.3762106991</v>
      </c>
      <c r="I160" s="144">
        <f t="shared" si="29"/>
        <v>5985843.1646123277</v>
      </c>
      <c r="J160" s="28">
        <f t="shared" si="22"/>
        <v>3842.0045985958459</v>
      </c>
      <c r="K160" s="142"/>
      <c r="L160" s="97">
        <f t="shared" si="23"/>
        <v>295596.77707534749</v>
      </c>
      <c r="M160" s="98">
        <f t="shared" si="24"/>
        <v>5.1947974998547711E-2</v>
      </c>
      <c r="N160" s="97">
        <f t="shared" si="25"/>
        <v>208.38621574975377</v>
      </c>
      <c r="O160" s="45"/>
      <c r="P160" s="99">
        <f t="shared" si="26"/>
        <v>1.6957541692028455E-2</v>
      </c>
      <c r="Q160" s="99">
        <f t="shared" si="27"/>
        <v>0.1255730334050833</v>
      </c>
      <c r="R160" s="137"/>
      <c r="S160" s="67">
        <v>495</v>
      </c>
      <c r="T160" s="38" t="s">
        <v>158</v>
      </c>
      <c r="U160" s="30">
        <v>1566</v>
      </c>
      <c r="V160" s="30">
        <v>4090757.9707777458</v>
      </c>
      <c r="W160" s="28">
        <v>1082530.5616503411</v>
      </c>
      <c r="X160" s="46">
        <v>5173288.5324280867</v>
      </c>
      <c r="Y160" s="91">
        <v>-471491</v>
      </c>
      <c r="Z160" s="46">
        <v>988448.85510889371</v>
      </c>
      <c r="AA160" s="31">
        <f t="shared" si="30"/>
        <v>5690246.3875369802</v>
      </c>
      <c r="AB160" s="47">
        <f t="shared" si="31"/>
        <v>3633.6183828460921</v>
      </c>
    </row>
    <row r="161" spans="1:28" ht="14.4" x14ac:dyDescent="0.3">
      <c r="A161" s="29">
        <v>498</v>
      </c>
      <c r="B161" s="26" t="s">
        <v>159</v>
      </c>
      <c r="C161" s="105">
        <v>2297</v>
      </c>
      <c r="D161" s="143">
        <v>7913054.125689256</v>
      </c>
      <c r="E161" s="73">
        <v>793947.29277946427</v>
      </c>
      <c r="F161" s="96">
        <f t="shared" si="28"/>
        <v>8707001.4184687212</v>
      </c>
      <c r="G161" s="154">
        <v>153518</v>
      </c>
      <c r="H161" s="47">
        <v>1494468.5411203669</v>
      </c>
      <c r="I161" s="144">
        <f t="shared" si="29"/>
        <v>10354987.959589088</v>
      </c>
      <c r="J161" s="28">
        <f t="shared" si="22"/>
        <v>4508.0487416582882</v>
      </c>
      <c r="K161" s="142"/>
      <c r="L161" s="97">
        <f t="shared" si="23"/>
        <v>553463.73249913566</v>
      </c>
      <c r="M161" s="98">
        <f t="shared" si="24"/>
        <v>5.6467108551284742E-2</v>
      </c>
      <c r="N161" s="97">
        <f t="shared" si="25"/>
        <v>261.2878113766792</v>
      </c>
      <c r="O161" s="45"/>
      <c r="P161" s="99">
        <f t="shared" si="26"/>
        <v>3.7222031066982852E-2</v>
      </c>
      <c r="Q161" s="99">
        <f t="shared" si="27"/>
        <v>0.15709304462924023</v>
      </c>
      <c r="R161" s="137"/>
      <c r="S161" s="67">
        <v>498</v>
      </c>
      <c r="T161" s="38" t="s">
        <v>159</v>
      </c>
      <c r="U161" s="30">
        <v>2308</v>
      </c>
      <c r="V161" s="30">
        <v>7427826.6150002228</v>
      </c>
      <c r="W161" s="28">
        <v>966712.98951617139</v>
      </c>
      <c r="X161" s="46">
        <v>8394539.6045163944</v>
      </c>
      <c r="Y161" s="49">
        <v>115413</v>
      </c>
      <c r="Z161" s="46">
        <v>1291571.6225735587</v>
      </c>
      <c r="AA161" s="31">
        <f t="shared" si="30"/>
        <v>9801524.2270899527</v>
      </c>
      <c r="AB161" s="47">
        <f t="shared" si="31"/>
        <v>4246.760930281609</v>
      </c>
    </row>
    <row r="162" spans="1:28" ht="14.4" x14ac:dyDescent="0.3">
      <c r="A162" s="29">
        <v>499</v>
      </c>
      <c r="B162" s="26" t="s">
        <v>160</v>
      </c>
      <c r="C162" s="105">
        <v>19453</v>
      </c>
      <c r="D162" s="143">
        <v>30633163.956099384</v>
      </c>
      <c r="E162" s="73">
        <v>4645054.2230462125</v>
      </c>
      <c r="F162" s="96">
        <f t="shared" si="28"/>
        <v>35278218.179145597</v>
      </c>
      <c r="G162" s="155">
        <v>-1255080</v>
      </c>
      <c r="H162" s="47">
        <v>9479682.6934589688</v>
      </c>
      <c r="I162" s="144">
        <f t="shared" si="29"/>
        <v>43502820.872604564</v>
      </c>
      <c r="J162" s="28">
        <f t="shared" si="22"/>
        <v>2236.3039568500776</v>
      </c>
      <c r="K162" s="142"/>
      <c r="L162" s="97">
        <f t="shared" si="23"/>
        <v>3935752.4846387506</v>
      </c>
      <c r="M162" s="98">
        <f t="shared" si="24"/>
        <v>9.9470409231425291E-2</v>
      </c>
      <c r="N162" s="97">
        <f t="shared" si="25"/>
        <v>201.79817795426243</v>
      </c>
      <c r="O162" s="45"/>
      <c r="P162" s="99">
        <f t="shared" si="26"/>
        <v>6.9070321077267627E-2</v>
      </c>
      <c r="Q162" s="99">
        <f t="shared" si="27"/>
        <v>0.17209257988309656</v>
      </c>
      <c r="R162" s="137"/>
      <c r="S162" s="67">
        <v>499</v>
      </c>
      <c r="T162" s="38" t="s">
        <v>160</v>
      </c>
      <c r="U162" s="30">
        <v>19448</v>
      </c>
      <c r="V162" s="30">
        <v>28754744.230719697</v>
      </c>
      <c r="W162" s="28">
        <v>4244224.577615452</v>
      </c>
      <c r="X162" s="46">
        <v>32998968.808335148</v>
      </c>
      <c r="Y162" s="91">
        <v>-1519728</v>
      </c>
      <c r="Z162" s="46">
        <v>8087827.5796306673</v>
      </c>
      <c r="AA162" s="31">
        <f t="shared" si="30"/>
        <v>39567068.387965813</v>
      </c>
      <c r="AB162" s="47">
        <f t="shared" si="31"/>
        <v>2034.5057788958152</v>
      </c>
    </row>
    <row r="163" spans="1:28" ht="14.4" x14ac:dyDescent="0.3">
      <c r="A163" s="29">
        <v>500</v>
      </c>
      <c r="B163" s="26" t="s">
        <v>161</v>
      </c>
      <c r="C163" s="105">
        <v>10267</v>
      </c>
      <c r="D163" s="143">
        <v>11423844.972097214</v>
      </c>
      <c r="E163" s="73">
        <v>400449.09386285802</v>
      </c>
      <c r="F163" s="96">
        <f t="shared" si="28"/>
        <v>11824294.065960072</v>
      </c>
      <c r="G163" s="154">
        <v>-626124</v>
      </c>
      <c r="H163" s="47">
        <v>3500722.3838100727</v>
      </c>
      <c r="I163" s="144">
        <f t="shared" si="29"/>
        <v>14698892.449770145</v>
      </c>
      <c r="J163" s="28">
        <f t="shared" si="22"/>
        <v>1431.6638209574505</v>
      </c>
      <c r="K163" s="142"/>
      <c r="L163" s="97">
        <f t="shared" si="23"/>
        <v>1386472.626525674</v>
      </c>
      <c r="M163" s="98">
        <f t="shared" si="24"/>
        <v>0.10414880577194464</v>
      </c>
      <c r="N163" s="97">
        <f t="shared" si="25"/>
        <v>121.90193358589681</v>
      </c>
      <c r="O163" s="45"/>
      <c r="P163" s="99">
        <f t="shared" si="26"/>
        <v>4.8962023646942132E-2</v>
      </c>
      <c r="Q163" s="99">
        <f t="shared" si="27"/>
        <v>0.21765481481868232</v>
      </c>
      <c r="R163" s="137"/>
      <c r="S163" s="67">
        <v>500</v>
      </c>
      <c r="T163" s="38" t="s">
        <v>161</v>
      </c>
      <c r="U163" s="30">
        <v>10164</v>
      </c>
      <c r="V163" s="30">
        <v>11216157.169106878</v>
      </c>
      <c r="W163" s="28">
        <v>56218.569387800948</v>
      </c>
      <c r="X163" s="46">
        <v>11272375.738494679</v>
      </c>
      <c r="Y163" s="91">
        <v>-834927</v>
      </c>
      <c r="Z163" s="46">
        <v>2874971.0847497908</v>
      </c>
      <c r="AA163" s="31">
        <f t="shared" si="30"/>
        <v>13312419.823244471</v>
      </c>
      <c r="AB163" s="47">
        <f t="shared" si="31"/>
        <v>1309.7618873715537</v>
      </c>
    </row>
    <row r="164" spans="1:28" ht="14.4" x14ac:dyDescent="0.3">
      <c r="A164" s="29">
        <v>503</v>
      </c>
      <c r="B164" s="26" t="s">
        <v>162</v>
      </c>
      <c r="C164" s="105">
        <v>7645</v>
      </c>
      <c r="D164" s="143">
        <v>10836536.220309256</v>
      </c>
      <c r="E164" s="73">
        <v>4311364.7129284097</v>
      </c>
      <c r="F164" s="96">
        <f t="shared" si="28"/>
        <v>15147900.933237664</v>
      </c>
      <c r="G164" s="155">
        <v>-273069</v>
      </c>
      <c r="H164" s="47">
        <v>4762981.2344584726</v>
      </c>
      <c r="I164" s="144">
        <f t="shared" si="29"/>
        <v>19637813.167696137</v>
      </c>
      <c r="J164" s="28">
        <f t="shared" si="22"/>
        <v>2568.7132985868066</v>
      </c>
      <c r="K164" s="142"/>
      <c r="L164" s="97">
        <f t="shared" si="23"/>
        <v>1660714.6756713726</v>
      </c>
      <c r="M164" s="98">
        <f t="shared" si="24"/>
        <v>9.2379461369036867E-2</v>
      </c>
      <c r="N164" s="97">
        <f t="shared" si="25"/>
        <v>219.99387187858019</v>
      </c>
      <c r="O164" s="45"/>
      <c r="P164" s="99">
        <f t="shared" si="26"/>
        <v>7.2281731814514805E-2</v>
      </c>
      <c r="Q164" s="99">
        <f t="shared" si="27"/>
        <v>0.19278869112717789</v>
      </c>
      <c r="R164" s="137"/>
      <c r="S164" s="67">
        <v>503</v>
      </c>
      <c r="T164" s="38" t="s">
        <v>162</v>
      </c>
      <c r="U164" s="30">
        <v>7654</v>
      </c>
      <c r="V164" s="30">
        <v>9905223.8526949771</v>
      </c>
      <c r="W164" s="28">
        <v>4221568.0936756749</v>
      </c>
      <c r="X164" s="46">
        <v>14126791.946370652</v>
      </c>
      <c r="Y164" s="91">
        <v>-142841</v>
      </c>
      <c r="Z164" s="46">
        <v>3993147.5456541129</v>
      </c>
      <c r="AA164" s="31">
        <f t="shared" si="30"/>
        <v>17977098.492024764</v>
      </c>
      <c r="AB164" s="47">
        <f t="shared" si="31"/>
        <v>2348.7194267082264</v>
      </c>
    </row>
    <row r="165" spans="1:28" ht="14.4" x14ac:dyDescent="0.3">
      <c r="A165" s="29">
        <v>504</v>
      </c>
      <c r="B165" s="26" t="s">
        <v>163</v>
      </c>
      <c r="C165" s="105">
        <v>1871</v>
      </c>
      <c r="D165" s="143">
        <v>3340292.791829234</v>
      </c>
      <c r="E165" s="73">
        <v>1280850.8187118086</v>
      </c>
      <c r="F165" s="96">
        <f t="shared" si="28"/>
        <v>4621143.6105410429</v>
      </c>
      <c r="G165" s="154">
        <v>-500013</v>
      </c>
      <c r="H165" s="47">
        <v>1314926.8522379703</v>
      </c>
      <c r="I165" s="144">
        <f t="shared" si="29"/>
        <v>5436057.4627790134</v>
      </c>
      <c r="J165" s="28">
        <f t="shared" si="22"/>
        <v>2905.4288951250742</v>
      </c>
      <c r="K165" s="142"/>
      <c r="L165" s="97">
        <f t="shared" si="23"/>
        <v>298857.3128541559</v>
      </c>
      <c r="M165" s="98">
        <f t="shared" si="24"/>
        <v>5.8175135118791764E-2</v>
      </c>
      <c r="N165" s="97">
        <f t="shared" si="25"/>
        <v>175.7795062170735</v>
      </c>
      <c r="O165" s="45"/>
      <c r="P165" s="99">
        <f t="shared" si="26"/>
        <v>2.3993224516335232E-2</v>
      </c>
      <c r="Q165" s="99">
        <f t="shared" si="27"/>
        <v>0.19486911305814658</v>
      </c>
      <c r="R165" s="137"/>
      <c r="S165" s="67">
        <v>504</v>
      </c>
      <c r="T165" s="38" t="s">
        <v>163</v>
      </c>
      <c r="U165" s="30">
        <v>1882</v>
      </c>
      <c r="V165" s="30">
        <v>3117480.9127323274</v>
      </c>
      <c r="W165" s="28">
        <v>1395384.5046377494</v>
      </c>
      <c r="X165" s="46">
        <v>4512865.4173700772</v>
      </c>
      <c r="Y165" s="91">
        <v>-476143</v>
      </c>
      <c r="Z165" s="46">
        <v>1100477.7325547801</v>
      </c>
      <c r="AA165" s="31">
        <f t="shared" si="30"/>
        <v>5137200.1499248575</v>
      </c>
      <c r="AB165" s="47">
        <f t="shared" si="31"/>
        <v>2729.6493889080007</v>
      </c>
    </row>
    <row r="166" spans="1:28" ht="14.4" x14ac:dyDescent="0.3">
      <c r="A166" s="29">
        <v>505</v>
      </c>
      <c r="B166" s="26" t="s">
        <v>164</v>
      </c>
      <c r="C166" s="105">
        <v>20783</v>
      </c>
      <c r="D166" s="143">
        <v>23753226.19926152</v>
      </c>
      <c r="E166" s="73">
        <v>3814966.772129959</v>
      </c>
      <c r="F166" s="96">
        <f t="shared" si="28"/>
        <v>27568192.97139148</v>
      </c>
      <c r="G166" s="155">
        <v>-2201441</v>
      </c>
      <c r="H166" s="47">
        <v>10456567.821797945</v>
      </c>
      <c r="I166" s="144">
        <f t="shared" si="29"/>
        <v>35823319.793189421</v>
      </c>
      <c r="J166" s="28">
        <f t="shared" si="22"/>
        <v>1723.6837700615611</v>
      </c>
      <c r="K166" s="142"/>
      <c r="L166" s="97">
        <f t="shared" si="23"/>
        <v>3142562.0012157373</v>
      </c>
      <c r="M166" s="98">
        <f t="shared" si="24"/>
        <v>9.6159398176120112E-2</v>
      </c>
      <c r="N166" s="97">
        <f t="shared" si="25"/>
        <v>146.50323862129835</v>
      </c>
      <c r="O166" s="45"/>
      <c r="P166" s="99">
        <f t="shared" si="26"/>
        <v>2.6399703243004113E-2</v>
      </c>
      <c r="Q166" s="99">
        <f t="shared" si="27"/>
        <v>0.2510583400071762</v>
      </c>
      <c r="R166" s="137"/>
      <c r="S166" s="67">
        <v>505</v>
      </c>
      <c r="T166" s="38" t="s">
        <v>164</v>
      </c>
      <c r="U166" s="30">
        <v>20721</v>
      </c>
      <c r="V166" s="30">
        <v>22918865.474669937</v>
      </c>
      <c r="W166" s="28">
        <v>3940254.6948773111</v>
      </c>
      <c r="X166" s="46">
        <v>26859120.169547249</v>
      </c>
      <c r="Y166" s="91">
        <v>-2536540</v>
      </c>
      <c r="Z166" s="46">
        <v>8358177.6224264363</v>
      </c>
      <c r="AA166" s="31">
        <f t="shared" si="30"/>
        <v>32680757.791973684</v>
      </c>
      <c r="AB166" s="47">
        <f t="shared" si="31"/>
        <v>1577.1805314402627</v>
      </c>
    </row>
    <row r="167" spans="1:28" ht="14.4" x14ac:dyDescent="0.3">
      <c r="A167" s="29">
        <v>507</v>
      </c>
      <c r="B167" s="26" t="s">
        <v>165</v>
      </c>
      <c r="C167" s="105">
        <v>5676</v>
      </c>
      <c r="D167" s="143">
        <v>13441219.401724624</v>
      </c>
      <c r="E167" s="73">
        <v>3208269.9393159482</v>
      </c>
      <c r="F167" s="96">
        <f t="shared" si="28"/>
        <v>16649489.341040572</v>
      </c>
      <c r="G167" s="154">
        <v>-35179</v>
      </c>
      <c r="H167" s="47">
        <v>3737424.2865221812</v>
      </c>
      <c r="I167" s="144">
        <f t="shared" si="29"/>
        <v>20351734.627562754</v>
      </c>
      <c r="J167" s="28">
        <f t="shared" si="22"/>
        <v>3585.5769252224727</v>
      </c>
      <c r="K167" s="142"/>
      <c r="L167" s="97">
        <f t="shared" si="23"/>
        <v>808280.19952316582</v>
      </c>
      <c r="M167" s="98">
        <f t="shared" si="24"/>
        <v>4.1358102913653876E-2</v>
      </c>
      <c r="N167" s="97">
        <f t="shared" si="25"/>
        <v>210.77906163421721</v>
      </c>
      <c r="O167" s="45"/>
      <c r="P167" s="99">
        <f t="shared" si="26"/>
        <v>1.3834148916754385E-2</v>
      </c>
      <c r="Q167" s="99">
        <f t="shared" si="27"/>
        <v>0.12840621476915959</v>
      </c>
      <c r="R167" s="137"/>
      <c r="S167" s="67">
        <v>507</v>
      </c>
      <c r="T167" s="38" t="s">
        <v>165</v>
      </c>
      <c r="U167" s="30">
        <v>5791</v>
      </c>
      <c r="V167" s="30">
        <v>12776510.291660611</v>
      </c>
      <c r="W167" s="28">
        <v>3645790.4947450929</v>
      </c>
      <c r="X167" s="46">
        <v>16422300.786405703</v>
      </c>
      <c r="Y167" s="91">
        <v>-190973</v>
      </c>
      <c r="Z167" s="46">
        <v>3312126.641633885</v>
      </c>
      <c r="AA167" s="31">
        <f t="shared" si="30"/>
        <v>19543454.428039588</v>
      </c>
      <c r="AB167" s="47">
        <f t="shared" si="31"/>
        <v>3374.7978635882555</v>
      </c>
    </row>
    <row r="168" spans="1:28" ht="14.4" x14ac:dyDescent="0.3">
      <c r="A168" s="29">
        <v>508</v>
      </c>
      <c r="B168" s="26" t="s">
        <v>166</v>
      </c>
      <c r="C168" s="105">
        <v>9673</v>
      </c>
      <c r="D168" s="143">
        <v>19197757.469956513</v>
      </c>
      <c r="E168" s="73">
        <v>2950809.290598202</v>
      </c>
      <c r="F168" s="96">
        <f t="shared" si="28"/>
        <v>22148566.760554716</v>
      </c>
      <c r="G168" s="155">
        <v>-982561</v>
      </c>
      <c r="H168" s="47">
        <v>5554070.5774493506</v>
      </c>
      <c r="I168" s="144">
        <f t="shared" si="29"/>
        <v>26720076.338004068</v>
      </c>
      <c r="J168" s="28">
        <f t="shared" si="22"/>
        <v>2762.3360217103345</v>
      </c>
      <c r="K168" s="142"/>
      <c r="L168" s="97">
        <f t="shared" si="23"/>
        <v>1015883.9982652776</v>
      </c>
      <c r="M168" s="98">
        <f t="shared" si="24"/>
        <v>3.9522113157187851E-2</v>
      </c>
      <c r="N168" s="97">
        <f t="shared" si="25"/>
        <v>154.09732665819956</v>
      </c>
      <c r="O168" s="45"/>
      <c r="P168" s="99">
        <f t="shared" si="26"/>
        <v>7.9799045975816885E-3</v>
      </c>
      <c r="Q168" s="99">
        <f t="shared" si="27"/>
        <v>0.15214028162214177</v>
      </c>
      <c r="R168" s="137"/>
      <c r="S168" s="67">
        <v>508</v>
      </c>
      <c r="T168" s="38" t="s">
        <v>166</v>
      </c>
      <c r="U168" s="30">
        <v>9855</v>
      </c>
      <c r="V168" s="30">
        <v>17866000.475913171</v>
      </c>
      <c r="W168" s="28">
        <v>4107222.0650631208</v>
      </c>
      <c r="X168" s="46">
        <v>21973222.540976293</v>
      </c>
      <c r="Y168" s="91">
        <v>-1089685</v>
      </c>
      <c r="Z168" s="46">
        <v>4820654.7987624956</v>
      </c>
      <c r="AA168" s="31">
        <f t="shared" si="30"/>
        <v>25704192.33973879</v>
      </c>
      <c r="AB168" s="47">
        <f t="shared" si="31"/>
        <v>2608.238695052135</v>
      </c>
    </row>
    <row r="169" spans="1:28" ht="14.4" x14ac:dyDescent="0.3">
      <c r="A169" s="29">
        <v>529</v>
      </c>
      <c r="B169" s="26" t="s">
        <v>167</v>
      </c>
      <c r="C169" s="105">
        <v>19427</v>
      </c>
      <c r="D169" s="143">
        <v>20109120.48802584</v>
      </c>
      <c r="E169" s="73">
        <v>-5488248.0201841267</v>
      </c>
      <c r="F169" s="96">
        <f t="shared" si="28"/>
        <v>14620872.467841715</v>
      </c>
      <c r="G169" s="154">
        <v>-1086400</v>
      </c>
      <c r="H169" s="47">
        <v>7581892.3609116143</v>
      </c>
      <c r="I169" s="144">
        <f t="shared" si="29"/>
        <v>21116364.82875333</v>
      </c>
      <c r="J169" s="28">
        <f t="shared" si="22"/>
        <v>1086.9596349798389</v>
      </c>
      <c r="K169" s="142"/>
      <c r="L169" s="97">
        <f t="shared" si="23"/>
        <v>2115268.214919854</v>
      </c>
      <c r="M169" s="98">
        <f t="shared" si="24"/>
        <v>0.11132348084477731</v>
      </c>
      <c r="N169" s="97">
        <f t="shared" si="25"/>
        <v>103.16049374376792</v>
      </c>
      <c r="O169" s="45"/>
      <c r="P169" s="99">
        <f t="shared" si="26"/>
        <v>8.2446956331166943E-2</v>
      </c>
      <c r="Q169" s="99">
        <f t="shared" si="27"/>
        <v>0.20639980857569218</v>
      </c>
      <c r="R169" s="137"/>
      <c r="S169" s="67">
        <v>529</v>
      </c>
      <c r="T169" s="38" t="s">
        <v>167</v>
      </c>
      <c r="U169" s="30">
        <v>19314</v>
      </c>
      <c r="V169" s="30">
        <v>18770554.029278893</v>
      </c>
      <c r="W169" s="28">
        <v>-5263312.5128931599</v>
      </c>
      <c r="X169" s="46">
        <v>13507241.516385734</v>
      </c>
      <c r="Y169" s="91">
        <v>-790871</v>
      </c>
      <c r="Z169" s="46">
        <v>6284726.0974477427</v>
      </c>
      <c r="AA169" s="31">
        <f t="shared" si="30"/>
        <v>19001096.613833476</v>
      </c>
      <c r="AB169" s="47">
        <f t="shared" si="31"/>
        <v>983.79914123607102</v>
      </c>
    </row>
    <row r="170" spans="1:28" ht="14.4" x14ac:dyDescent="0.3">
      <c r="A170" s="29">
        <v>531</v>
      </c>
      <c r="B170" s="26" t="s">
        <v>168</v>
      </c>
      <c r="C170" s="105">
        <v>5256</v>
      </c>
      <c r="D170" s="143">
        <v>7335615.8746267036</v>
      </c>
      <c r="E170" s="73">
        <v>3463871.254610694</v>
      </c>
      <c r="F170" s="96">
        <f t="shared" si="28"/>
        <v>10799487.129237399</v>
      </c>
      <c r="G170" s="155">
        <v>-213181</v>
      </c>
      <c r="H170" s="47">
        <v>2953339.7128335168</v>
      </c>
      <c r="I170" s="144">
        <f t="shared" si="29"/>
        <v>13539645.842070915</v>
      </c>
      <c r="J170" s="28">
        <f t="shared" si="22"/>
        <v>2576.0361191154707</v>
      </c>
      <c r="K170" s="142"/>
      <c r="L170" s="97">
        <f t="shared" si="23"/>
        <v>822623.17916538194</v>
      </c>
      <c r="M170" s="98">
        <f t="shared" si="24"/>
        <v>6.4686774646152315E-2</v>
      </c>
      <c r="N170" s="97">
        <f t="shared" si="25"/>
        <v>189.65543551525798</v>
      </c>
      <c r="O170" s="45"/>
      <c r="P170" s="99">
        <f t="shared" si="26"/>
        <v>3.378765264340422E-2</v>
      </c>
      <c r="Q170" s="99">
        <f t="shared" si="27"/>
        <v>0.1636089795499196</v>
      </c>
      <c r="R170" s="137"/>
      <c r="S170" s="67">
        <v>531</v>
      </c>
      <c r="T170" s="38" t="s">
        <v>168</v>
      </c>
      <c r="U170" s="30">
        <v>5329</v>
      </c>
      <c r="V170" s="30">
        <v>7162912.7366793603</v>
      </c>
      <c r="W170" s="28">
        <v>3283610.8812251608</v>
      </c>
      <c r="X170" s="46">
        <v>10446523.617904522</v>
      </c>
      <c r="Y170" s="91">
        <v>-267587</v>
      </c>
      <c r="Z170" s="46">
        <v>2538086.0450010104</v>
      </c>
      <c r="AA170" s="31">
        <f t="shared" si="30"/>
        <v>12717022.662905533</v>
      </c>
      <c r="AB170" s="47">
        <f t="shared" si="31"/>
        <v>2386.3806836002127</v>
      </c>
    </row>
    <row r="171" spans="1:28" ht="14.4" x14ac:dyDescent="0.3">
      <c r="A171" s="29">
        <v>535</v>
      </c>
      <c r="B171" s="26" t="s">
        <v>169</v>
      </c>
      <c r="C171" s="105">
        <v>10500</v>
      </c>
      <c r="D171" s="143">
        <v>26918165.869932197</v>
      </c>
      <c r="E171" s="73">
        <v>11478301.695837356</v>
      </c>
      <c r="F171" s="96">
        <f t="shared" si="28"/>
        <v>38396467.565769553</v>
      </c>
      <c r="G171" s="154">
        <v>-927929</v>
      </c>
      <c r="H171" s="47">
        <v>6471529.8982032957</v>
      </c>
      <c r="I171" s="144">
        <f t="shared" si="29"/>
        <v>43940068.463972852</v>
      </c>
      <c r="J171" s="28">
        <f t="shared" si="22"/>
        <v>4184.7684251402716</v>
      </c>
      <c r="K171" s="142"/>
      <c r="L171" s="97">
        <f t="shared" si="23"/>
        <v>2990080.9233687147</v>
      </c>
      <c r="M171" s="98">
        <f t="shared" si="24"/>
        <v>7.301787138283955E-2</v>
      </c>
      <c r="N171" s="97">
        <f t="shared" si="25"/>
        <v>335.72363327974563</v>
      </c>
      <c r="O171" s="45"/>
      <c r="P171" s="99">
        <f t="shared" si="26"/>
        <v>5.8314728352507839E-2</v>
      </c>
      <c r="Q171" s="99">
        <f t="shared" si="27"/>
        <v>0.14754833864773764</v>
      </c>
      <c r="R171" s="137"/>
      <c r="S171" s="67">
        <v>535</v>
      </c>
      <c r="T171" s="38" t="s">
        <v>169</v>
      </c>
      <c r="U171" s="30">
        <v>10639</v>
      </c>
      <c r="V171" s="30">
        <v>25095380.909307312</v>
      </c>
      <c r="W171" s="28">
        <v>11185383.722535076</v>
      </c>
      <c r="X171" s="46">
        <v>36280764.63184239</v>
      </c>
      <c r="Y171" s="91">
        <v>-970217</v>
      </c>
      <c r="Z171" s="46">
        <v>5639439.90876175</v>
      </c>
      <c r="AA171" s="31">
        <f t="shared" si="30"/>
        <v>40949987.540604137</v>
      </c>
      <c r="AB171" s="47">
        <f t="shared" si="31"/>
        <v>3849.0447918605259</v>
      </c>
    </row>
    <row r="172" spans="1:28" ht="14.4" x14ac:dyDescent="0.3">
      <c r="A172" s="29">
        <v>536</v>
      </c>
      <c r="B172" s="26" t="s">
        <v>170</v>
      </c>
      <c r="C172" s="105">
        <v>34476</v>
      </c>
      <c r="D172" s="143">
        <v>36964373.949771732</v>
      </c>
      <c r="E172" s="73">
        <v>3066882.0026867962</v>
      </c>
      <c r="F172" s="96">
        <f t="shared" si="28"/>
        <v>40031255.952458531</v>
      </c>
      <c r="G172" s="155">
        <v>-1922232</v>
      </c>
      <c r="H172" s="47">
        <v>14204241.695936037</v>
      </c>
      <c r="I172" s="144">
        <f t="shared" si="29"/>
        <v>52313265.64839457</v>
      </c>
      <c r="J172" s="28">
        <f t="shared" si="22"/>
        <v>1517.3821106971391</v>
      </c>
      <c r="K172" s="142"/>
      <c r="L172" s="97">
        <f t="shared" si="23"/>
        <v>5421051.3343135342</v>
      </c>
      <c r="M172" s="98">
        <f t="shared" si="24"/>
        <v>0.11560663989982817</v>
      </c>
      <c r="N172" s="97">
        <f t="shared" si="25"/>
        <v>135.31325178349493</v>
      </c>
      <c r="O172" s="45"/>
      <c r="P172" s="99">
        <f t="shared" si="26"/>
        <v>7.6344348766427261E-2</v>
      </c>
      <c r="Q172" s="99">
        <f t="shared" si="27"/>
        <v>0.19760000253969867</v>
      </c>
      <c r="R172" s="137"/>
      <c r="S172" s="67">
        <v>536</v>
      </c>
      <c r="T172" s="38" t="s">
        <v>170</v>
      </c>
      <c r="U172" s="30">
        <v>33929</v>
      </c>
      <c r="V172" s="30">
        <v>35402801.264147915</v>
      </c>
      <c r="W172" s="28">
        <v>1789065.8166217385</v>
      </c>
      <c r="X172" s="46">
        <v>37191867.080769651</v>
      </c>
      <c r="Y172" s="91">
        <v>-2160242</v>
      </c>
      <c r="Z172" s="46">
        <v>11860589.233311385</v>
      </c>
      <c r="AA172" s="31">
        <f t="shared" si="30"/>
        <v>46892214.314081036</v>
      </c>
      <c r="AB172" s="47">
        <f t="shared" si="31"/>
        <v>1382.0688589136441</v>
      </c>
    </row>
    <row r="173" spans="1:28" ht="14.4" x14ac:dyDescent="0.3">
      <c r="A173" s="29">
        <v>538</v>
      </c>
      <c r="B173" s="26" t="s">
        <v>171</v>
      </c>
      <c r="C173" s="105">
        <v>4693</v>
      </c>
      <c r="D173" s="143">
        <v>5626703.3118877867</v>
      </c>
      <c r="E173" s="73">
        <v>2170330.5703757163</v>
      </c>
      <c r="F173" s="96">
        <f t="shared" si="28"/>
        <v>7797033.882263503</v>
      </c>
      <c r="G173" s="154">
        <v>668912</v>
      </c>
      <c r="H173" s="47">
        <v>2633623.149198316</v>
      </c>
      <c r="I173" s="144">
        <f t="shared" si="29"/>
        <v>11099569.03146182</v>
      </c>
      <c r="J173" s="28">
        <f t="shared" si="22"/>
        <v>2365.1329706929087</v>
      </c>
      <c r="K173" s="142"/>
      <c r="L173" s="97">
        <f t="shared" si="23"/>
        <v>1010685.8462020904</v>
      </c>
      <c r="M173" s="98">
        <f t="shared" si="24"/>
        <v>0.1001781691435127</v>
      </c>
      <c r="N173" s="97">
        <f t="shared" si="25"/>
        <v>225.39104380855451</v>
      </c>
      <c r="O173" s="45"/>
      <c r="P173" s="99">
        <f t="shared" si="26"/>
        <v>7.6638955608923753E-2</v>
      </c>
      <c r="Q173" s="99">
        <f t="shared" si="27"/>
        <v>0.20859037042665318</v>
      </c>
      <c r="R173" s="137"/>
      <c r="S173" s="67">
        <v>538</v>
      </c>
      <c r="T173" s="38" t="s">
        <v>171</v>
      </c>
      <c r="U173" s="30">
        <v>4715</v>
      </c>
      <c r="V173" s="30">
        <v>5273943.5458366303</v>
      </c>
      <c r="W173" s="28">
        <v>1968069.9830660732</v>
      </c>
      <c r="X173" s="46">
        <v>7242013.5289027039</v>
      </c>
      <c r="Y173" s="49">
        <v>667783</v>
      </c>
      <c r="Z173" s="46">
        <v>2179086.6563570267</v>
      </c>
      <c r="AA173" s="31">
        <f t="shared" si="30"/>
        <v>10088883.18525973</v>
      </c>
      <c r="AB173" s="47">
        <f t="shared" si="31"/>
        <v>2139.7419268843541</v>
      </c>
    </row>
    <row r="174" spans="1:28" ht="14.4" x14ac:dyDescent="0.3">
      <c r="A174" s="29">
        <v>541</v>
      </c>
      <c r="B174" s="26" t="s">
        <v>172</v>
      </c>
      <c r="C174" s="105">
        <v>9501</v>
      </c>
      <c r="D174" s="143">
        <v>29760702.867233258</v>
      </c>
      <c r="E174" s="73">
        <v>8307413.690070428</v>
      </c>
      <c r="F174" s="96">
        <f t="shared" si="28"/>
        <v>38068116.557303682</v>
      </c>
      <c r="G174" s="155">
        <v>-961951</v>
      </c>
      <c r="H174" s="47">
        <v>6530579.382541256</v>
      </c>
      <c r="I174" s="144">
        <f t="shared" si="29"/>
        <v>43636744.939844936</v>
      </c>
      <c r="J174" s="28">
        <f t="shared" si="22"/>
        <v>4592.8581138664285</v>
      </c>
      <c r="K174" s="142"/>
      <c r="L174" s="97">
        <f t="shared" si="23"/>
        <v>2184451.3882196397</v>
      </c>
      <c r="M174" s="98">
        <f t="shared" si="24"/>
        <v>5.2697961947487701E-2</v>
      </c>
      <c r="N174" s="97">
        <f t="shared" si="25"/>
        <v>253.21264154384698</v>
      </c>
      <c r="O174" s="45"/>
      <c r="P174" s="99">
        <f t="shared" si="26"/>
        <v>4.1252899854665515E-2</v>
      </c>
      <c r="Q174" s="99">
        <f t="shared" si="27"/>
        <v>0.11318614228472867</v>
      </c>
      <c r="R174" s="137"/>
      <c r="S174" s="67">
        <v>541</v>
      </c>
      <c r="T174" s="38" t="s">
        <v>172</v>
      </c>
      <c r="U174" s="30">
        <v>9552</v>
      </c>
      <c r="V174" s="30">
        <v>27730461.694272485</v>
      </c>
      <c r="W174" s="28">
        <v>8829452.3886723053</v>
      </c>
      <c r="X174" s="46">
        <v>36559914.082944788</v>
      </c>
      <c r="Y174" s="91">
        <v>-974186</v>
      </c>
      <c r="Z174" s="46">
        <v>5866565.4686805075</v>
      </c>
      <c r="AA174" s="31">
        <f t="shared" si="30"/>
        <v>41452293.551625296</v>
      </c>
      <c r="AB174" s="47">
        <f t="shared" si="31"/>
        <v>4339.6454723225816</v>
      </c>
    </row>
    <row r="175" spans="1:28" ht="14.4" x14ac:dyDescent="0.3">
      <c r="A175" s="29">
        <v>543</v>
      </c>
      <c r="B175" s="26" t="s">
        <v>173</v>
      </c>
      <c r="C175" s="105">
        <v>43663</v>
      </c>
      <c r="D175" s="143">
        <v>41862758.330515265</v>
      </c>
      <c r="E175" s="73">
        <v>-6597654.3011613498</v>
      </c>
      <c r="F175" s="96">
        <f t="shared" si="28"/>
        <v>35265104.029353917</v>
      </c>
      <c r="G175" s="154">
        <v>-6734788</v>
      </c>
      <c r="H175" s="47">
        <v>17037262.196642172</v>
      </c>
      <c r="I175" s="144">
        <f t="shared" si="29"/>
        <v>45567578.225996092</v>
      </c>
      <c r="J175" s="28">
        <f t="shared" si="22"/>
        <v>1043.6199579963834</v>
      </c>
      <c r="K175" s="142"/>
      <c r="L175" s="97">
        <f t="shared" si="23"/>
        <v>3997939.4985968024</v>
      </c>
      <c r="M175" s="98">
        <f t="shared" si="24"/>
        <v>9.6174506707023391E-2</v>
      </c>
      <c r="N175" s="97">
        <f t="shared" si="25"/>
        <v>76.726772422004046</v>
      </c>
      <c r="O175" s="45"/>
      <c r="P175" s="99">
        <f t="shared" si="26"/>
        <v>1.7977992382502306E-2</v>
      </c>
      <c r="Q175" s="99">
        <f t="shared" si="27"/>
        <v>0.25613357157242311</v>
      </c>
      <c r="R175" s="137"/>
      <c r="S175" s="67">
        <v>543</v>
      </c>
      <c r="T175" s="38" t="s">
        <v>173</v>
      </c>
      <c r="U175" s="30">
        <v>42993</v>
      </c>
      <c r="V175" s="30">
        <v>41771218.387048818</v>
      </c>
      <c r="W175" s="28">
        <v>-7128913.4519307753</v>
      </c>
      <c r="X175" s="46">
        <v>34642304.935118042</v>
      </c>
      <c r="Y175" s="91">
        <v>-6635923</v>
      </c>
      <c r="Z175" s="46">
        <v>13563256.79228125</v>
      </c>
      <c r="AA175" s="31">
        <f t="shared" si="30"/>
        <v>41569638.72739929</v>
      </c>
      <c r="AB175" s="47">
        <f t="shared" si="31"/>
        <v>966.89318557437934</v>
      </c>
    </row>
    <row r="176" spans="1:28" ht="14.4" x14ac:dyDescent="0.3">
      <c r="A176" s="29">
        <v>545</v>
      </c>
      <c r="B176" s="26" t="s">
        <v>174</v>
      </c>
      <c r="C176" s="105">
        <v>9558</v>
      </c>
      <c r="D176" s="143">
        <v>23062713.180747185</v>
      </c>
      <c r="E176" s="73">
        <v>7176478.8178984541</v>
      </c>
      <c r="F176" s="96">
        <f t="shared" si="28"/>
        <v>30239191.998645641</v>
      </c>
      <c r="G176" s="155">
        <v>363744</v>
      </c>
      <c r="H176" s="47">
        <v>7039710.2675681505</v>
      </c>
      <c r="I176" s="144">
        <f t="shared" si="29"/>
        <v>37642646.26621379</v>
      </c>
      <c r="J176" s="28">
        <f t="shared" si="22"/>
        <v>3938.3392201521019</v>
      </c>
      <c r="K176" s="142"/>
      <c r="L176" s="97">
        <f t="shared" si="23"/>
        <v>3129066.9627806768</v>
      </c>
      <c r="M176" s="98">
        <f t="shared" si="24"/>
        <v>9.066190832515085E-2</v>
      </c>
      <c r="N176" s="97">
        <f t="shared" si="25"/>
        <v>297.28222010641002</v>
      </c>
      <c r="O176" s="45"/>
      <c r="P176" s="99">
        <f t="shared" si="26"/>
        <v>6.7575145963075567E-2</v>
      </c>
      <c r="Q176" s="99">
        <f t="shared" si="27"/>
        <v>0.13297943543125057</v>
      </c>
      <c r="R176" s="137"/>
      <c r="S176" s="67">
        <v>545</v>
      </c>
      <c r="T176" s="38" t="s">
        <v>174</v>
      </c>
      <c r="U176" s="30">
        <v>9479</v>
      </c>
      <c r="V176" s="30">
        <v>20844271.111023068</v>
      </c>
      <c r="W176" s="28">
        <v>7480846.9033780731</v>
      </c>
      <c r="X176" s="46">
        <v>28325118.014401142</v>
      </c>
      <c r="Y176" s="49">
        <v>-24988</v>
      </c>
      <c r="Z176" s="46">
        <v>6213449.289031974</v>
      </c>
      <c r="AA176" s="31">
        <f t="shared" si="30"/>
        <v>34513579.303433113</v>
      </c>
      <c r="AB176" s="47">
        <f t="shared" si="31"/>
        <v>3641.0570000456919</v>
      </c>
    </row>
    <row r="177" spans="1:28" ht="14.4" x14ac:dyDescent="0.3">
      <c r="A177" s="29">
        <v>560</v>
      </c>
      <c r="B177" s="26" t="s">
        <v>175</v>
      </c>
      <c r="C177" s="105">
        <v>15882</v>
      </c>
      <c r="D177" s="143">
        <v>21854475.476926573</v>
      </c>
      <c r="E177" s="73">
        <v>9926006.2063543014</v>
      </c>
      <c r="F177" s="96">
        <f t="shared" si="28"/>
        <v>31780481.683280874</v>
      </c>
      <c r="G177" s="154">
        <v>-1909711</v>
      </c>
      <c r="H177" s="47">
        <v>9311543.5972196441</v>
      </c>
      <c r="I177" s="144">
        <f t="shared" si="29"/>
        <v>39182314.280500516</v>
      </c>
      <c r="J177" s="28">
        <f t="shared" si="22"/>
        <v>2467.0894270558188</v>
      </c>
      <c r="K177" s="142"/>
      <c r="L177" s="97">
        <f t="shared" si="23"/>
        <v>2872875.5530411974</v>
      </c>
      <c r="M177" s="98">
        <f t="shared" si="24"/>
        <v>7.9122003912127703E-2</v>
      </c>
      <c r="N177" s="97">
        <f t="shared" si="25"/>
        <v>198.17492805817346</v>
      </c>
      <c r="O177" s="45"/>
      <c r="P177" s="99">
        <f t="shared" si="26"/>
        <v>4.471400837964179E-2</v>
      </c>
      <c r="Q177" s="99">
        <f t="shared" si="27"/>
        <v>0.18523854099257164</v>
      </c>
      <c r="R177" s="137"/>
      <c r="S177" s="67">
        <v>560</v>
      </c>
      <c r="T177" s="38" t="s">
        <v>175</v>
      </c>
      <c r="U177" s="30">
        <v>16003</v>
      </c>
      <c r="V177" s="30">
        <v>21235526.06809397</v>
      </c>
      <c r="W177" s="28">
        <v>9184743.4299408123</v>
      </c>
      <c r="X177" s="46">
        <v>30420269.498034783</v>
      </c>
      <c r="Y177" s="91">
        <v>-1967092</v>
      </c>
      <c r="Z177" s="46">
        <v>7856261.2294245353</v>
      </c>
      <c r="AA177" s="31">
        <f t="shared" si="30"/>
        <v>36309438.727459319</v>
      </c>
      <c r="AB177" s="47">
        <f t="shared" si="31"/>
        <v>2268.9144989976453</v>
      </c>
    </row>
    <row r="178" spans="1:28" ht="14.4" x14ac:dyDescent="0.3">
      <c r="A178" s="29">
        <v>561</v>
      </c>
      <c r="B178" s="26" t="s">
        <v>176</v>
      </c>
      <c r="C178" s="105">
        <v>1334</v>
      </c>
      <c r="D178" s="143">
        <v>2676364.2959150132</v>
      </c>
      <c r="E178" s="73">
        <v>931707.75676616328</v>
      </c>
      <c r="F178" s="96">
        <f t="shared" si="28"/>
        <v>3608072.0526811765</v>
      </c>
      <c r="G178" s="155">
        <v>-296596</v>
      </c>
      <c r="H178" s="47">
        <v>946371.65292652487</v>
      </c>
      <c r="I178" s="144">
        <f t="shared" si="29"/>
        <v>4257847.7056077011</v>
      </c>
      <c r="J178" s="28">
        <f t="shared" si="22"/>
        <v>3191.7898842636441</v>
      </c>
      <c r="K178" s="142"/>
      <c r="L178" s="97">
        <f t="shared" si="23"/>
        <v>211096.20334339514</v>
      </c>
      <c r="M178" s="98">
        <f t="shared" si="24"/>
        <v>5.2164360283866965E-2</v>
      </c>
      <c r="N178" s="97">
        <f t="shared" si="25"/>
        <v>146.83013839132946</v>
      </c>
      <c r="O178" s="45"/>
      <c r="P178" s="99">
        <f t="shared" si="26"/>
        <v>2.5214884733714804E-2</v>
      </c>
      <c r="Q178" s="99">
        <f t="shared" si="27"/>
        <v>0.14368884357637968</v>
      </c>
      <c r="R178" s="137"/>
      <c r="S178" s="67">
        <v>561</v>
      </c>
      <c r="T178" s="38" t="s">
        <v>176</v>
      </c>
      <c r="U178" s="30">
        <v>1329</v>
      </c>
      <c r="V178" s="30">
        <v>2562832.8700752012</v>
      </c>
      <c r="W178" s="28">
        <v>956499.61954069335</v>
      </c>
      <c r="X178" s="46">
        <v>3519332.4896158944</v>
      </c>
      <c r="Y178" s="91">
        <v>-300054</v>
      </c>
      <c r="Z178" s="46">
        <v>827473.01264841168</v>
      </c>
      <c r="AA178" s="31">
        <f t="shared" si="30"/>
        <v>4046751.5022643059</v>
      </c>
      <c r="AB178" s="47">
        <f t="shared" si="31"/>
        <v>3044.9597458723147</v>
      </c>
    </row>
    <row r="179" spans="1:28" ht="14.4" x14ac:dyDescent="0.3">
      <c r="A179" s="29">
        <v>562</v>
      </c>
      <c r="B179" s="26" t="s">
        <v>177</v>
      </c>
      <c r="C179" s="105">
        <v>9008</v>
      </c>
      <c r="D179" s="143">
        <v>15896210.265475905</v>
      </c>
      <c r="E179" s="73">
        <v>5843696.6545795258</v>
      </c>
      <c r="F179" s="96">
        <f t="shared" si="28"/>
        <v>21739906.92005543</v>
      </c>
      <c r="G179" s="154">
        <v>-580696</v>
      </c>
      <c r="H179" s="47">
        <v>5666301.8482779702</v>
      </c>
      <c r="I179" s="144">
        <f t="shared" si="29"/>
        <v>26825512.768333402</v>
      </c>
      <c r="J179" s="28">
        <f t="shared" si="22"/>
        <v>2977.9654494153419</v>
      </c>
      <c r="K179" s="142"/>
      <c r="L179" s="97">
        <f t="shared" si="23"/>
        <v>1584188.166816365</v>
      </c>
      <c r="M179" s="98">
        <f t="shared" si="24"/>
        <v>6.2761689088264142E-2</v>
      </c>
      <c r="N179" s="97">
        <f t="shared" si="25"/>
        <v>221.76053551306677</v>
      </c>
      <c r="O179" s="45"/>
      <c r="P179" s="99">
        <f t="shared" si="26"/>
        <v>3.6115427958890445E-2</v>
      </c>
      <c r="Q179" s="99">
        <f t="shared" si="27"/>
        <v>0.17839104332398126</v>
      </c>
      <c r="R179" s="137"/>
      <c r="S179" s="67">
        <v>562</v>
      </c>
      <c r="T179" s="38" t="s">
        <v>177</v>
      </c>
      <c r="U179" s="30">
        <v>9158</v>
      </c>
      <c r="V179" s="30">
        <v>15226242.747491121</v>
      </c>
      <c r="W179" s="28">
        <v>5755885.6268370654</v>
      </c>
      <c r="X179" s="46">
        <v>20982128.374328189</v>
      </c>
      <c r="Y179" s="91">
        <v>-549311</v>
      </c>
      <c r="Z179" s="46">
        <v>4808507.227188848</v>
      </c>
      <c r="AA179" s="31">
        <f t="shared" si="30"/>
        <v>25241324.601517037</v>
      </c>
      <c r="AB179" s="47">
        <f t="shared" si="31"/>
        <v>2756.2049139022752</v>
      </c>
    </row>
    <row r="180" spans="1:28" ht="14.4" x14ac:dyDescent="0.3">
      <c r="A180" s="29">
        <v>563</v>
      </c>
      <c r="B180" s="26" t="s">
        <v>178</v>
      </c>
      <c r="C180" s="105">
        <v>7155</v>
      </c>
      <c r="D180" s="143">
        <v>19550049.420979727</v>
      </c>
      <c r="E180" s="73">
        <v>5639604.7589048417</v>
      </c>
      <c r="F180" s="96">
        <f t="shared" si="28"/>
        <v>25189654.179884568</v>
      </c>
      <c r="G180" s="155">
        <v>-388633</v>
      </c>
      <c r="H180" s="47">
        <v>4313696.1970337629</v>
      </c>
      <c r="I180" s="144">
        <f t="shared" si="29"/>
        <v>29114717.376918331</v>
      </c>
      <c r="J180" s="28">
        <f t="shared" si="22"/>
        <v>4069.1428898558115</v>
      </c>
      <c r="K180" s="142"/>
      <c r="L180" s="97">
        <f t="shared" si="23"/>
        <v>1791346.5346200205</v>
      </c>
      <c r="M180" s="98">
        <f t="shared" si="24"/>
        <v>6.5560964090378718E-2</v>
      </c>
      <c r="N180" s="97">
        <f t="shared" si="25"/>
        <v>320.05248888183905</v>
      </c>
      <c r="O180" s="45"/>
      <c r="P180" s="99">
        <f t="shared" si="26"/>
        <v>5.3913885418199525E-2</v>
      </c>
      <c r="Q180" s="99">
        <f t="shared" si="27"/>
        <v>0.14808911346049913</v>
      </c>
      <c r="R180" s="137"/>
      <c r="S180" s="67">
        <v>563</v>
      </c>
      <c r="T180" s="38" t="s">
        <v>178</v>
      </c>
      <c r="U180" s="30">
        <v>7288</v>
      </c>
      <c r="V180" s="30">
        <v>18098520.395962358</v>
      </c>
      <c r="W180" s="28">
        <v>5802535.020808395</v>
      </c>
      <c r="X180" s="46">
        <v>23901055.416770753</v>
      </c>
      <c r="Y180" s="91">
        <v>-334968</v>
      </c>
      <c r="Z180" s="46">
        <v>3757283.4255275591</v>
      </c>
      <c r="AA180" s="31">
        <f t="shared" si="30"/>
        <v>27323370.84229831</v>
      </c>
      <c r="AB180" s="47">
        <f t="shared" si="31"/>
        <v>3749.0904009739725</v>
      </c>
    </row>
    <row r="181" spans="1:28" ht="14.4" x14ac:dyDescent="0.3">
      <c r="A181" s="29">
        <v>564</v>
      </c>
      <c r="B181" s="26" t="s">
        <v>179</v>
      </c>
      <c r="C181" s="105">
        <v>207327</v>
      </c>
      <c r="D181" s="143">
        <v>204293274.22103795</v>
      </c>
      <c r="E181" s="73">
        <v>45109417.47541561</v>
      </c>
      <c r="F181" s="96">
        <f t="shared" si="28"/>
        <v>249402691.69645357</v>
      </c>
      <c r="G181" s="154">
        <v>9631</v>
      </c>
      <c r="H181" s="47">
        <v>94539524.766400561</v>
      </c>
      <c r="I181" s="144">
        <f t="shared" si="29"/>
        <v>343951847.46285415</v>
      </c>
      <c r="J181" s="28">
        <f t="shared" si="22"/>
        <v>1658.9824164862953</v>
      </c>
      <c r="K181" s="142"/>
      <c r="L181" s="97">
        <f t="shared" si="23"/>
        <v>21190536.162233949</v>
      </c>
      <c r="M181" s="98">
        <f t="shared" si="24"/>
        <v>6.5653891654000193E-2</v>
      </c>
      <c r="N181" s="97">
        <f t="shared" si="25"/>
        <v>88.283686624257825</v>
      </c>
      <c r="O181" s="45"/>
      <c r="P181" s="99">
        <f t="shared" si="26"/>
        <v>2.2999455727777285E-2</v>
      </c>
      <c r="Q181" s="99">
        <f t="shared" si="27"/>
        <v>0.15943165193917652</v>
      </c>
      <c r="R181" s="137"/>
      <c r="S181" s="67">
        <v>564</v>
      </c>
      <c r="T181" s="38" t="s">
        <v>179</v>
      </c>
      <c r="U181" s="30">
        <v>205489</v>
      </c>
      <c r="V181" s="30">
        <v>203463681.75554889</v>
      </c>
      <c r="W181" s="28">
        <v>40331845.50504452</v>
      </c>
      <c r="X181" s="46">
        <v>243795527.26059341</v>
      </c>
      <c r="Y181" s="91">
        <v>-2573757</v>
      </c>
      <c r="Z181" s="46">
        <v>81539541.040026814</v>
      </c>
      <c r="AA181" s="31">
        <f t="shared" si="30"/>
        <v>322761311.3006202</v>
      </c>
      <c r="AB181" s="47">
        <f t="shared" si="31"/>
        <v>1570.6987298620375</v>
      </c>
    </row>
    <row r="182" spans="1:28" ht="14.4" x14ac:dyDescent="0.3">
      <c r="A182" s="29">
        <v>576</v>
      </c>
      <c r="B182" s="26" t="s">
        <v>180</v>
      </c>
      <c r="C182" s="105">
        <v>2861</v>
      </c>
      <c r="D182" s="143">
        <v>7266623.2972561214</v>
      </c>
      <c r="E182" s="73">
        <v>2043454.0866622131</v>
      </c>
      <c r="F182" s="96">
        <f t="shared" si="28"/>
        <v>9310077.3839183338</v>
      </c>
      <c r="G182" s="155">
        <v>-273557</v>
      </c>
      <c r="H182" s="47">
        <v>2087118.8072941238</v>
      </c>
      <c r="I182" s="144">
        <f t="shared" si="29"/>
        <v>11123639.191212457</v>
      </c>
      <c r="J182" s="28">
        <f t="shared" si="22"/>
        <v>3888.0248833318619</v>
      </c>
      <c r="K182" s="142"/>
      <c r="L182" s="97">
        <f t="shared" si="23"/>
        <v>694767.34046412259</v>
      </c>
      <c r="M182" s="98">
        <f t="shared" si="24"/>
        <v>6.6619606646549104E-2</v>
      </c>
      <c r="N182" s="97">
        <f t="shared" si="25"/>
        <v>286.89510061489591</v>
      </c>
      <c r="O182" s="45"/>
      <c r="P182" s="99">
        <f t="shared" si="26"/>
        <v>4.615593178634092E-2</v>
      </c>
      <c r="Q182" s="99">
        <f t="shared" si="27"/>
        <v>0.1446717400808315</v>
      </c>
      <c r="R182" s="137"/>
      <c r="S182" s="67">
        <v>576</v>
      </c>
      <c r="T182" s="38" t="s">
        <v>180</v>
      </c>
      <c r="U182" s="30">
        <v>2896</v>
      </c>
      <c r="V182" s="30">
        <v>6676478.2324875491</v>
      </c>
      <c r="W182" s="28">
        <v>2222842.7014588015</v>
      </c>
      <c r="X182" s="46">
        <v>8899320.9339463506</v>
      </c>
      <c r="Y182" s="91">
        <v>-293783</v>
      </c>
      <c r="Z182" s="46">
        <v>1823333.9168019828</v>
      </c>
      <c r="AA182" s="31">
        <f t="shared" si="30"/>
        <v>10428871.850748334</v>
      </c>
      <c r="AB182" s="47">
        <f t="shared" si="31"/>
        <v>3601.129782716966</v>
      </c>
    </row>
    <row r="183" spans="1:28" ht="14.4" x14ac:dyDescent="0.3">
      <c r="A183" s="29">
        <v>577</v>
      </c>
      <c r="B183" s="26" t="s">
        <v>181</v>
      </c>
      <c r="C183" s="105">
        <v>10922</v>
      </c>
      <c r="D183" s="143">
        <v>12098944.368423909</v>
      </c>
      <c r="E183" s="73">
        <v>2955687.3756640577</v>
      </c>
      <c r="F183" s="96">
        <f t="shared" si="28"/>
        <v>15054631.744087966</v>
      </c>
      <c r="G183" s="154">
        <v>80242</v>
      </c>
      <c r="H183" s="47">
        <v>5315390.6108044526</v>
      </c>
      <c r="I183" s="144">
        <f t="shared" si="29"/>
        <v>20450264.354892418</v>
      </c>
      <c r="J183" s="28">
        <f t="shared" si="22"/>
        <v>1872.3919021143031</v>
      </c>
      <c r="K183" s="142"/>
      <c r="L183" s="97">
        <f t="shared" si="23"/>
        <v>1913745.4134654514</v>
      </c>
      <c r="M183" s="98">
        <f t="shared" si="24"/>
        <v>0.10324189884371725</v>
      </c>
      <c r="N183" s="97">
        <f t="shared" si="25"/>
        <v>163.95697663716328</v>
      </c>
      <c r="O183" s="45"/>
      <c r="P183" s="99">
        <f t="shared" si="26"/>
        <v>7.712640108280211E-2</v>
      </c>
      <c r="Q183" s="99">
        <f t="shared" si="27"/>
        <v>0.21872102187405007</v>
      </c>
      <c r="R183" s="137"/>
      <c r="S183" s="67">
        <v>577</v>
      </c>
      <c r="T183" s="38" t="s">
        <v>181</v>
      </c>
      <c r="U183" s="30">
        <v>10850</v>
      </c>
      <c r="V183" s="30">
        <v>11766132.969449705</v>
      </c>
      <c r="W183" s="28">
        <v>2210529.1279178923</v>
      </c>
      <c r="X183" s="46">
        <v>13976662.097367596</v>
      </c>
      <c r="Y183" s="49">
        <v>198407</v>
      </c>
      <c r="Z183" s="46">
        <v>4361449.8440593705</v>
      </c>
      <c r="AA183" s="31">
        <f t="shared" si="30"/>
        <v>18536518.941426966</v>
      </c>
      <c r="AB183" s="47">
        <f t="shared" si="31"/>
        <v>1708.4349254771398</v>
      </c>
    </row>
    <row r="184" spans="1:28" ht="14.4" x14ac:dyDescent="0.3">
      <c r="A184" s="29">
        <v>578</v>
      </c>
      <c r="B184" s="26" t="s">
        <v>182</v>
      </c>
      <c r="C184" s="105">
        <v>3235</v>
      </c>
      <c r="D184" s="143">
        <v>8332464.8949103868</v>
      </c>
      <c r="E184" s="73">
        <v>3204635.9531786777</v>
      </c>
      <c r="F184" s="96">
        <f t="shared" si="28"/>
        <v>11537100.848089065</v>
      </c>
      <c r="G184" s="155">
        <v>-27899</v>
      </c>
      <c r="H184" s="47">
        <v>2276920.0378786139</v>
      </c>
      <c r="I184" s="144">
        <f t="shared" si="29"/>
        <v>13786121.885967679</v>
      </c>
      <c r="J184" s="28">
        <f t="shared" si="22"/>
        <v>4261.5523604227756</v>
      </c>
      <c r="K184" s="142"/>
      <c r="L184" s="97">
        <f t="shared" si="23"/>
        <v>2840.879449011758</v>
      </c>
      <c r="M184" s="98">
        <f t="shared" si="24"/>
        <v>2.0611053693733676E-4</v>
      </c>
      <c r="N184" s="97">
        <f t="shared" si="25"/>
        <v>50.345209026910197</v>
      </c>
      <c r="O184" s="45"/>
      <c r="P184" s="99">
        <f t="shared" si="26"/>
        <v>-1.142923275850416E-2</v>
      </c>
      <c r="Q184" s="99">
        <f t="shared" si="27"/>
        <v>0.14885922684625541</v>
      </c>
      <c r="R184" s="137"/>
      <c r="S184" s="67">
        <v>578</v>
      </c>
      <c r="T184" s="38" t="s">
        <v>182</v>
      </c>
      <c r="U184" s="30">
        <v>3273</v>
      </c>
      <c r="V184" s="30">
        <v>8493847.332716478</v>
      </c>
      <c r="W184" s="28">
        <v>3176638.2110571335</v>
      </c>
      <c r="X184" s="46">
        <v>11670485.543773612</v>
      </c>
      <c r="Y184" s="49">
        <v>130899</v>
      </c>
      <c r="Z184" s="46">
        <v>1981896.4627450563</v>
      </c>
      <c r="AA184" s="31">
        <f t="shared" si="30"/>
        <v>13783281.006518668</v>
      </c>
      <c r="AB184" s="47">
        <f t="shared" si="31"/>
        <v>4211.2071513958654</v>
      </c>
    </row>
    <row r="185" spans="1:28" ht="14.4" x14ac:dyDescent="0.3">
      <c r="A185" s="29">
        <v>580</v>
      </c>
      <c r="B185" s="26" t="s">
        <v>183</v>
      </c>
      <c r="C185" s="105">
        <v>4655</v>
      </c>
      <c r="D185" s="143">
        <v>11991947.057705808</v>
      </c>
      <c r="E185" s="73">
        <v>3464163.109438228</v>
      </c>
      <c r="F185" s="96">
        <f t="shared" si="28"/>
        <v>15456110.167144036</v>
      </c>
      <c r="G185" s="154">
        <v>-308852</v>
      </c>
      <c r="H185" s="47">
        <v>3359673.1314195702</v>
      </c>
      <c r="I185" s="144">
        <f t="shared" si="29"/>
        <v>18506931.298563607</v>
      </c>
      <c r="J185" s="28">
        <f t="shared" si="22"/>
        <v>3975.7102682198943</v>
      </c>
      <c r="K185" s="142"/>
      <c r="L185" s="97">
        <f t="shared" si="23"/>
        <v>614737.04229217395</v>
      </c>
      <c r="M185" s="98">
        <f t="shared" si="24"/>
        <v>3.4357834119574299E-2</v>
      </c>
      <c r="N185" s="97">
        <f t="shared" si="25"/>
        <v>196.20155333365983</v>
      </c>
      <c r="O185" s="45"/>
      <c r="P185" s="99">
        <f t="shared" si="26"/>
        <v>2.0608856165860612E-2</v>
      </c>
      <c r="Q185" s="99">
        <f t="shared" si="27"/>
        <v>0.1225421884562341</v>
      </c>
      <c r="R185" s="137"/>
      <c r="S185" s="67">
        <v>580</v>
      </c>
      <c r="T185" s="38" t="s">
        <v>183</v>
      </c>
      <c r="U185" s="30">
        <v>4734</v>
      </c>
      <c r="V185" s="30">
        <v>11232446.222353935</v>
      </c>
      <c r="W185" s="28">
        <v>3911563.2321674353</v>
      </c>
      <c r="X185" s="46">
        <v>15144009.454521371</v>
      </c>
      <c r="Y185" s="91">
        <v>-244730</v>
      </c>
      <c r="Z185" s="46">
        <v>2992914.8017500616</v>
      </c>
      <c r="AA185" s="31">
        <f t="shared" si="30"/>
        <v>17892194.256271433</v>
      </c>
      <c r="AB185" s="47">
        <f t="shared" si="31"/>
        <v>3779.5087148862344</v>
      </c>
    </row>
    <row r="186" spans="1:28" ht="14.4" x14ac:dyDescent="0.3">
      <c r="A186" s="29">
        <v>581</v>
      </c>
      <c r="B186" s="26" t="s">
        <v>184</v>
      </c>
      <c r="C186" s="105">
        <v>6352</v>
      </c>
      <c r="D186" s="143">
        <v>13931401.171457196</v>
      </c>
      <c r="E186" s="73">
        <v>4523787.2011284549</v>
      </c>
      <c r="F186" s="96">
        <f t="shared" si="28"/>
        <v>18455188.372585651</v>
      </c>
      <c r="G186" s="155">
        <v>-360824</v>
      </c>
      <c r="H186" s="47">
        <v>4093611.4785771961</v>
      </c>
      <c r="I186" s="144">
        <f t="shared" si="29"/>
        <v>22187975.851162847</v>
      </c>
      <c r="J186" s="28">
        <f t="shared" si="22"/>
        <v>3493.069246089869</v>
      </c>
      <c r="K186" s="142"/>
      <c r="L186" s="97">
        <f t="shared" si="23"/>
        <v>1639492.9793563634</v>
      </c>
      <c r="M186" s="98">
        <f t="shared" si="24"/>
        <v>7.9786570599128137E-2</v>
      </c>
      <c r="N186" s="97">
        <f t="shared" si="25"/>
        <v>284.37423175406593</v>
      </c>
      <c r="O186" s="45"/>
      <c r="P186" s="99">
        <f t="shared" si="26"/>
        <v>6.5898641132888791E-2</v>
      </c>
      <c r="Q186" s="99">
        <f t="shared" si="27"/>
        <v>0.13824143372850517</v>
      </c>
      <c r="R186" s="137"/>
      <c r="S186" s="67">
        <v>581</v>
      </c>
      <c r="T186" s="38" t="s">
        <v>184</v>
      </c>
      <c r="U186" s="30">
        <v>6404</v>
      </c>
      <c r="V186" s="30">
        <v>12777411.677718611</v>
      </c>
      <c r="W186" s="28">
        <v>4536794.0641806191</v>
      </c>
      <c r="X186" s="46">
        <v>17314205.74189923</v>
      </c>
      <c r="Y186" s="91">
        <v>-362158</v>
      </c>
      <c r="Z186" s="46">
        <v>3596435.1299072546</v>
      </c>
      <c r="AA186" s="31">
        <f t="shared" si="30"/>
        <v>20548482.871806484</v>
      </c>
      <c r="AB186" s="47">
        <f t="shared" si="31"/>
        <v>3208.6950143358031</v>
      </c>
    </row>
    <row r="187" spans="1:28" ht="14.4" x14ac:dyDescent="0.3">
      <c r="A187" s="29">
        <v>583</v>
      </c>
      <c r="B187" s="26" t="s">
        <v>185</v>
      </c>
      <c r="C187" s="105">
        <v>931</v>
      </c>
      <c r="D187" s="143">
        <v>4124831.788522189</v>
      </c>
      <c r="E187" s="73">
        <v>566730.20718291262</v>
      </c>
      <c r="F187" s="96">
        <f t="shared" si="28"/>
        <v>4691561.9957051016</v>
      </c>
      <c r="G187" s="154">
        <v>-156416</v>
      </c>
      <c r="H187" s="47">
        <v>643074.24238286517</v>
      </c>
      <c r="I187" s="144">
        <f t="shared" si="29"/>
        <v>5178220.238087967</v>
      </c>
      <c r="J187" s="28">
        <f t="shared" si="22"/>
        <v>5561.9981075058722</v>
      </c>
      <c r="K187" s="142"/>
      <c r="L187" s="97">
        <f t="shared" si="23"/>
        <v>540445.28902036231</v>
      </c>
      <c r="M187" s="98">
        <f t="shared" si="24"/>
        <v>0.11653115878962937</v>
      </c>
      <c r="N187" s="97">
        <f t="shared" si="25"/>
        <v>622.94065375975424</v>
      </c>
      <c r="O187" s="45"/>
      <c r="P187" s="99">
        <f t="shared" si="26"/>
        <v>8.875025415811244E-2</v>
      </c>
      <c r="Q187" s="99">
        <f t="shared" si="27"/>
        <v>0.15878632925247227</v>
      </c>
      <c r="R187" s="137"/>
      <c r="S187" s="67">
        <v>583</v>
      </c>
      <c r="T187" s="38" t="s">
        <v>185</v>
      </c>
      <c r="U187" s="30">
        <v>939</v>
      </c>
      <c r="V187" s="30">
        <v>3684922.5939556137</v>
      </c>
      <c r="W187" s="28">
        <v>624203.37665819027</v>
      </c>
      <c r="X187" s="46">
        <v>4309125.9706138037</v>
      </c>
      <c r="Y187" s="91">
        <v>-226306</v>
      </c>
      <c r="Z187" s="46">
        <v>554954.97845380125</v>
      </c>
      <c r="AA187" s="31">
        <f t="shared" si="30"/>
        <v>4637774.9490676047</v>
      </c>
      <c r="AB187" s="47">
        <f t="shared" si="31"/>
        <v>4939.057453746118</v>
      </c>
    </row>
    <row r="188" spans="1:28" ht="14.4" x14ac:dyDescent="0.3">
      <c r="A188" s="29">
        <v>584</v>
      </c>
      <c r="B188" s="26" t="s">
        <v>186</v>
      </c>
      <c r="C188" s="105">
        <v>2706</v>
      </c>
      <c r="D188" s="143">
        <v>8190296.9326594267</v>
      </c>
      <c r="E188" s="73">
        <v>3476968.9133169637</v>
      </c>
      <c r="F188" s="96">
        <f t="shared" si="28"/>
        <v>11667265.84597639</v>
      </c>
      <c r="G188" s="155">
        <v>241881</v>
      </c>
      <c r="H188" s="47">
        <v>1764032.7743122205</v>
      </c>
      <c r="I188" s="144">
        <f t="shared" si="29"/>
        <v>13673179.62028861</v>
      </c>
      <c r="J188" s="28">
        <f t="shared" si="22"/>
        <v>5052.91190698027</v>
      </c>
      <c r="K188" s="142"/>
      <c r="L188" s="97">
        <f t="shared" si="23"/>
        <v>765186.74449527077</v>
      </c>
      <c r="M188" s="98">
        <f t="shared" si="24"/>
        <v>5.9280071801886672E-2</v>
      </c>
      <c r="N188" s="97">
        <f t="shared" si="25"/>
        <v>374.40778382211829</v>
      </c>
      <c r="O188" s="45"/>
      <c r="P188" s="99">
        <f t="shared" si="26"/>
        <v>4.1812063548477107E-2</v>
      </c>
      <c r="Q188" s="99">
        <f t="shared" si="27"/>
        <v>0.1195162569500634</v>
      </c>
      <c r="R188" s="137"/>
      <c r="S188" s="67">
        <v>584</v>
      </c>
      <c r="T188" s="38" t="s">
        <v>186</v>
      </c>
      <c r="U188" s="30">
        <v>2759</v>
      </c>
      <c r="V188" s="30">
        <v>7623906.6011777306</v>
      </c>
      <c r="W188" s="28">
        <v>3575105.4415864437</v>
      </c>
      <c r="X188" s="46">
        <v>11199012.042764174</v>
      </c>
      <c r="Y188" s="49">
        <v>133271</v>
      </c>
      <c r="Z188" s="46">
        <v>1575709.8330291654</v>
      </c>
      <c r="AA188" s="31">
        <f t="shared" si="30"/>
        <v>12907992.87579334</v>
      </c>
      <c r="AB188" s="47">
        <f t="shared" si="31"/>
        <v>4678.5041231581517</v>
      </c>
    </row>
    <row r="189" spans="1:28" ht="14.4" x14ac:dyDescent="0.3">
      <c r="A189" s="29">
        <v>588</v>
      </c>
      <c r="B189" s="26" t="s">
        <v>187</v>
      </c>
      <c r="C189" s="105">
        <v>1654</v>
      </c>
      <c r="D189" s="143">
        <v>4085469.0630430528</v>
      </c>
      <c r="E189" s="73">
        <v>1275464.6973754852</v>
      </c>
      <c r="F189" s="96">
        <f t="shared" si="28"/>
        <v>5360933.760418538</v>
      </c>
      <c r="G189" s="154">
        <v>-352568</v>
      </c>
      <c r="H189" s="47">
        <v>1286457.0962236321</v>
      </c>
      <c r="I189" s="144">
        <f t="shared" si="29"/>
        <v>6294822.8566421699</v>
      </c>
      <c r="J189" s="28">
        <f t="shared" si="22"/>
        <v>3805.8179302552417</v>
      </c>
      <c r="K189" s="142"/>
      <c r="L189" s="97">
        <f t="shared" si="23"/>
        <v>365876.70861815382</v>
      </c>
      <c r="M189" s="98">
        <f t="shared" si="24"/>
        <v>6.1710243183789461E-2</v>
      </c>
      <c r="N189" s="97">
        <f t="shared" si="25"/>
        <v>297.56577166114948</v>
      </c>
      <c r="O189" s="45"/>
      <c r="P189" s="99">
        <f t="shared" si="26"/>
        <v>3.8158306671842501E-2</v>
      </c>
      <c r="Q189" s="99">
        <f t="shared" si="27"/>
        <v>0.12391079080273926</v>
      </c>
      <c r="R189" s="137"/>
      <c r="S189" s="67">
        <v>588</v>
      </c>
      <c r="T189" s="38" t="s">
        <v>187</v>
      </c>
      <c r="U189" s="30">
        <v>1690</v>
      </c>
      <c r="V189" s="30">
        <v>3654640.3055447703</v>
      </c>
      <c r="W189" s="28">
        <v>1509248.2131579048</v>
      </c>
      <c r="X189" s="46">
        <v>5163888.5187026747</v>
      </c>
      <c r="Y189" s="91">
        <v>-379568</v>
      </c>
      <c r="Z189" s="46">
        <v>1144625.6293213416</v>
      </c>
      <c r="AA189" s="31">
        <f t="shared" si="30"/>
        <v>5928946.1480240161</v>
      </c>
      <c r="AB189" s="47">
        <f t="shared" si="31"/>
        <v>3508.2521585940922</v>
      </c>
    </row>
    <row r="190" spans="1:28" ht="14.4" x14ac:dyDescent="0.3">
      <c r="A190" s="29">
        <v>592</v>
      </c>
      <c r="B190" s="26" t="s">
        <v>188</v>
      </c>
      <c r="C190" s="105">
        <v>3772</v>
      </c>
      <c r="D190" s="143">
        <v>6170457.0889983261</v>
      </c>
      <c r="E190" s="73">
        <v>2693844.1139220442</v>
      </c>
      <c r="F190" s="96">
        <f t="shared" si="28"/>
        <v>8864301.2029203698</v>
      </c>
      <c r="G190" s="155">
        <v>-165857</v>
      </c>
      <c r="H190" s="47">
        <v>2320644.9910005331</v>
      </c>
      <c r="I190" s="144">
        <f t="shared" si="29"/>
        <v>11019089.193920903</v>
      </c>
      <c r="J190" s="28">
        <f t="shared" si="22"/>
        <v>2921.2855763310981</v>
      </c>
      <c r="K190" s="142"/>
      <c r="L190" s="97">
        <f t="shared" si="23"/>
        <v>244387.49897123687</v>
      </c>
      <c r="M190" s="98">
        <f t="shared" si="24"/>
        <v>2.2681602320905696E-2</v>
      </c>
      <c r="N190" s="97">
        <f t="shared" si="25"/>
        <v>116.10419258997172</v>
      </c>
      <c r="O190" s="45"/>
      <c r="P190" s="99">
        <f t="shared" si="26"/>
        <v>-7.7271856320858534E-3</v>
      </c>
      <c r="Q190" s="99">
        <f t="shared" si="27"/>
        <v>0.18002898705438186</v>
      </c>
      <c r="R190" s="137"/>
      <c r="S190" s="67">
        <v>592</v>
      </c>
      <c r="T190" s="38" t="s">
        <v>188</v>
      </c>
      <c r="U190" s="30">
        <v>3841</v>
      </c>
      <c r="V190" s="30">
        <v>6001793.0962859439</v>
      </c>
      <c r="W190" s="28">
        <v>2931537.6113249487</v>
      </c>
      <c r="X190" s="46">
        <v>8933330.7076108921</v>
      </c>
      <c r="Y190" s="91">
        <v>-125229</v>
      </c>
      <c r="Z190" s="46">
        <v>1966599.9873387737</v>
      </c>
      <c r="AA190" s="31">
        <f t="shared" si="30"/>
        <v>10774701.694949666</v>
      </c>
      <c r="AB190" s="47">
        <f t="shared" si="31"/>
        <v>2805.1813837411264</v>
      </c>
    </row>
    <row r="191" spans="1:28" ht="14.4" x14ac:dyDescent="0.3">
      <c r="A191" s="29">
        <v>593</v>
      </c>
      <c r="B191" s="26" t="s">
        <v>189</v>
      </c>
      <c r="C191" s="105">
        <v>17375</v>
      </c>
      <c r="D191" s="143">
        <v>36029810.4618387</v>
      </c>
      <c r="E191" s="73">
        <v>10251570.191962181</v>
      </c>
      <c r="F191" s="96">
        <f t="shared" si="28"/>
        <v>46281380.653800882</v>
      </c>
      <c r="G191" s="154">
        <v>-1963133</v>
      </c>
      <c r="H191" s="47">
        <v>10973318.657980938</v>
      </c>
      <c r="I191" s="144">
        <f t="shared" si="29"/>
        <v>55291566.311781824</v>
      </c>
      <c r="J191" s="28">
        <f t="shared" si="22"/>
        <v>3182.2484208219753</v>
      </c>
      <c r="K191" s="142"/>
      <c r="L191" s="97">
        <f t="shared" si="23"/>
        <v>3165665.5910976082</v>
      </c>
      <c r="M191" s="98">
        <f t="shared" si="24"/>
        <v>6.0731144159230463E-2</v>
      </c>
      <c r="N191" s="97">
        <f t="shared" si="25"/>
        <v>234.28434884571607</v>
      </c>
      <c r="O191" s="45"/>
      <c r="P191" s="99">
        <f t="shared" si="26"/>
        <v>3.775930948341788E-2</v>
      </c>
      <c r="Q191" s="99">
        <f t="shared" si="27"/>
        <v>0.13325156709959196</v>
      </c>
      <c r="R191" s="137"/>
      <c r="S191" s="67">
        <v>593</v>
      </c>
      <c r="T191" s="38" t="s">
        <v>189</v>
      </c>
      <c r="U191" s="30">
        <v>17682</v>
      </c>
      <c r="V191" s="30">
        <v>34059270.000023603</v>
      </c>
      <c r="W191" s="28">
        <v>10538143.129268494</v>
      </c>
      <c r="X191" s="46">
        <v>44597413.129292101</v>
      </c>
      <c r="Y191" s="91">
        <v>-2154551</v>
      </c>
      <c r="Z191" s="46">
        <v>9683038.5913921129</v>
      </c>
      <c r="AA191" s="31">
        <f t="shared" si="30"/>
        <v>52125900.720684215</v>
      </c>
      <c r="AB191" s="47">
        <f t="shared" si="31"/>
        <v>2947.9640719762592</v>
      </c>
    </row>
    <row r="192" spans="1:28" ht="14.4" x14ac:dyDescent="0.3">
      <c r="A192" s="29">
        <v>595</v>
      </c>
      <c r="B192" s="26" t="s">
        <v>190</v>
      </c>
      <c r="C192" s="105">
        <v>4321</v>
      </c>
      <c r="D192" s="143">
        <v>15137501.54420124</v>
      </c>
      <c r="E192" s="73">
        <v>4626143.4700686298</v>
      </c>
      <c r="F192" s="96">
        <f t="shared" si="28"/>
        <v>19763645.01426987</v>
      </c>
      <c r="G192" s="155">
        <v>17472</v>
      </c>
      <c r="H192" s="47">
        <v>3156435.9933131863</v>
      </c>
      <c r="I192" s="144">
        <f t="shared" si="29"/>
        <v>22937553.007583056</v>
      </c>
      <c r="J192" s="28">
        <f t="shared" si="22"/>
        <v>5308.3899577836282</v>
      </c>
      <c r="K192" s="142"/>
      <c r="L192" s="97">
        <f t="shared" si="23"/>
        <v>1508435.2730536722</v>
      </c>
      <c r="M192" s="98">
        <f t="shared" si="24"/>
        <v>7.0391851486404644E-2</v>
      </c>
      <c r="N192" s="97">
        <f t="shared" si="25"/>
        <v>428.15362562025257</v>
      </c>
      <c r="O192" s="45"/>
      <c r="P192" s="99">
        <f t="shared" si="26"/>
        <v>5.9978332416997571E-2</v>
      </c>
      <c r="Q192" s="99">
        <f t="shared" si="27"/>
        <v>0.12569707337569347</v>
      </c>
      <c r="R192" s="137"/>
      <c r="S192" s="67">
        <v>595</v>
      </c>
      <c r="T192" s="38" t="s">
        <v>190</v>
      </c>
      <c r="U192" s="30">
        <v>4391</v>
      </c>
      <c r="V192" s="30">
        <v>13763024.3610717</v>
      </c>
      <c r="W192" s="28">
        <v>4882304.8969369549</v>
      </c>
      <c r="X192" s="46">
        <v>18645329.258008655</v>
      </c>
      <c r="Y192" s="49">
        <v>-20195</v>
      </c>
      <c r="Z192" s="46">
        <v>2803983.4765207283</v>
      </c>
      <c r="AA192" s="31">
        <f t="shared" si="30"/>
        <v>21429117.734529383</v>
      </c>
      <c r="AB192" s="47">
        <f t="shared" si="31"/>
        <v>4880.2363321633757</v>
      </c>
    </row>
    <row r="193" spans="1:28" ht="14.4" x14ac:dyDescent="0.3">
      <c r="A193" s="29">
        <v>598</v>
      </c>
      <c r="B193" s="26" t="s">
        <v>191</v>
      </c>
      <c r="C193" s="105">
        <v>19066</v>
      </c>
      <c r="D193" s="143">
        <v>34743969.959159516</v>
      </c>
      <c r="E193" s="73">
        <v>3368328.8426802019</v>
      </c>
      <c r="F193" s="96">
        <f t="shared" si="28"/>
        <v>38112298.801839717</v>
      </c>
      <c r="G193" s="154">
        <v>2229776</v>
      </c>
      <c r="H193" s="47">
        <v>9887779.0630467106</v>
      </c>
      <c r="I193" s="144">
        <f t="shared" si="29"/>
        <v>50229853.864886425</v>
      </c>
      <c r="J193" s="28">
        <f t="shared" si="22"/>
        <v>2634.5250112706613</v>
      </c>
      <c r="K193" s="142"/>
      <c r="L193" s="97">
        <f t="shared" si="23"/>
        <v>3659882.2139977738</v>
      </c>
      <c r="M193" s="98">
        <f t="shared" si="24"/>
        <v>7.858888644884833E-2</v>
      </c>
      <c r="N193" s="97">
        <f t="shared" si="25"/>
        <v>210.01586659715804</v>
      </c>
      <c r="O193" s="45"/>
      <c r="P193" s="99">
        <f t="shared" si="26"/>
        <v>6.4281136605952138E-2</v>
      </c>
      <c r="Q193" s="99">
        <f t="shared" si="27"/>
        <v>0.13876000226266316</v>
      </c>
      <c r="R193" s="137"/>
      <c r="S193" s="67">
        <v>598</v>
      </c>
      <c r="T193" s="38" t="s">
        <v>191</v>
      </c>
      <c r="U193" s="30">
        <v>19208</v>
      </c>
      <c r="V193" s="30">
        <v>32216721.0223413</v>
      </c>
      <c r="W193" s="28">
        <v>3593646.6436513667</v>
      </c>
      <c r="X193" s="46">
        <v>35810367.66599267</v>
      </c>
      <c r="Y193" s="49">
        <v>2076669</v>
      </c>
      <c r="Z193" s="46">
        <v>8682934.9848959856</v>
      </c>
      <c r="AA193" s="31">
        <f t="shared" si="30"/>
        <v>46569971.650888652</v>
      </c>
      <c r="AB193" s="47">
        <f t="shared" si="31"/>
        <v>2424.5091446735032</v>
      </c>
    </row>
    <row r="194" spans="1:28" ht="14.4" x14ac:dyDescent="0.3">
      <c r="A194" s="29">
        <v>599</v>
      </c>
      <c r="B194" s="26" t="s">
        <v>192</v>
      </c>
      <c r="C194" s="105">
        <v>11174</v>
      </c>
      <c r="D194" s="143">
        <v>17873710.434257887</v>
      </c>
      <c r="E194" s="73">
        <v>8552540.4031037744</v>
      </c>
      <c r="F194" s="96">
        <f t="shared" si="28"/>
        <v>26426250.837361664</v>
      </c>
      <c r="G194" s="155">
        <v>-919269</v>
      </c>
      <c r="H194" s="47">
        <v>6529573.7128402041</v>
      </c>
      <c r="I194" s="144">
        <f t="shared" si="29"/>
        <v>32036555.550201867</v>
      </c>
      <c r="J194" s="28">
        <f t="shared" si="22"/>
        <v>2867.0624261859557</v>
      </c>
      <c r="K194" s="142"/>
      <c r="L194" s="97">
        <f t="shared" si="23"/>
        <v>2275351.5172273405</v>
      </c>
      <c r="M194" s="98">
        <f t="shared" si="24"/>
        <v>7.6453611040276426E-2</v>
      </c>
      <c r="N194" s="97">
        <f t="shared" si="25"/>
        <v>181.27558086743511</v>
      </c>
      <c r="O194" s="45"/>
      <c r="P194" s="99">
        <f t="shared" si="26"/>
        <v>5.667020117638466E-2</v>
      </c>
      <c r="Q194" s="99">
        <f t="shared" si="27"/>
        <v>0.14714736855754618</v>
      </c>
      <c r="R194" s="137"/>
      <c r="S194" s="67">
        <v>599</v>
      </c>
      <c r="T194" s="38" t="s">
        <v>192</v>
      </c>
      <c r="U194" s="30">
        <v>11081</v>
      </c>
      <c r="V194" s="30">
        <v>16848865.801066037</v>
      </c>
      <c r="W194" s="28">
        <v>8160120.7379141282</v>
      </c>
      <c r="X194" s="46">
        <v>25008986.538980164</v>
      </c>
      <c r="Y194" s="91">
        <v>-939792</v>
      </c>
      <c r="Z194" s="46">
        <v>5692009.4939943636</v>
      </c>
      <c r="AA194" s="31">
        <f t="shared" si="30"/>
        <v>29761204.032974526</v>
      </c>
      <c r="AB194" s="47">
        <f t="shared" si="31"/>
        <v>2685.7868453185206</v>
      </c>
    </row>
    <row r="195" spans="1:28" ht="14.4" x14ac:dyDescent="0.3">
      <c r="A195" s="29">
        <v>601</v>
      </c>
      <c r="B195" s="26" t="s">
        <v>193</v>
      </c>
      <c r="C195" s="105">
        <v>3931</v>
      </c>
      <c r="D195" s="143">
        <v>12229265.539280768</v>
      </c>
      <c r="E195" s="73">
        <v>3790362.1475994163</v>
      </c>
      <c r="F195" s="96">
        <f t="shared" si="28"/>
        <v>16019627.686880184</v>
      </c>
      <c r="G195" s="154">
        <v>303850</v>
      </c>
      <c r="H195" s="47">
        <v>2837637.2363594091</v>
      </c>
      <c r="I195" s="144">
        <f t="shared" si="29"/>
        <v>19161114.923239592</v>
      </c>
      <c r="J195" s="28">
        <f t="shared" si="22"/>
        <v>4874.3614661001257</v>
      </c>
      <c r="K195" s="142"/>
      <c r="L195" s="97">
        <f t="shared" si="23"/>
        <v>1094879.8613626398</v>
      </c>
      <c r="M195" s="98">
        <f t="shared" si="24"/>
        <v>6.0603654143360275E-2</v>
      </c>
      <c r="N195" s="97">
        <f t="shared" si="25"/>
        <v>393.64840511873899</v>
      </c>
      <c r="O195" s="45"/>
      <c r="P195" s="99">
        <f t="shared" si="26"/>
        <v>5.1253966446954902E-2</v>
      </c>
      <c r="Q195" s="99">
        <f t="shared" si="27"/>
        <v>0.12470199848263719</v>
      </c>
      <c r="R195" s="137"/>
      <c r="S195" s="67">
        <v>601</v>
      </c>
      <c r="T195" s="38" t="s">
        <v>193</v>
      </c>
      <c r="U195" s="30">
        <v>4032</v>
      </c>
      <c r="V195" s="30">
        <v>11167992.563695215</v>
      </c>
      <c r="W195" s="28">
        <v>4070596.9666954116</v>
      </c>
      <c r="X195" s="46">
        <v>15238589.530390626</v>
      </c>
      <c r="Y195" s="49">
        <v>304633</v>
      </c>
      <c r="Z195" s="46">
        <v>2523012.5314863264</v>
      </c>
      <c r="AA195" s="31">
        <f t="shared" si="30"/>
        <v>18066235.061876953</v>
      </c>
      <c r="AB195" s="47">
        <f t="shared" si="31"/>
        <v>4480.7130609813867</v>
      </c>
    </row>
    <row r="196" spans="1:28" ht="14.4" x14ac:dyDescent="0.3">
      <c r="A196" s="29">
        <v>604</v>
      </c>
      <c r="B196" s="26" t="s">
        <v>194</v>
      </c>
      <c r="C196" s="105">
        <v>19803</v>
      </c>
      <c r="D196" s="143">
        <v>18332225.985490911</v>
      </c>
      <c r="E196" s="73">
        <v>-3247292.3127857465</v>
      </c>
      <c r="F196" s="96">
        <f t="shared" si="28"/>
        <v>15084933.672705164</v>
      </c>
      <c r="G196" s="155">
        <v>-2419970</v>
      </c>
      <c r="H196" s="47">
        <v>6880344.3843949614</v>
      </c>
      <c r="I196" s="144">
        <f t="shared" si="29"/>
        <v>19545308.057100125</v>
      </c>
      <c r="J196" s="28">
        <f t="shared" si="22"/>
        <v>986.98722704136367</v>
      </c>
      <c r="K196" s="142"/>
      <c r="L196" s="97">
        <f t="shared" si="23"/>
        <v>2506002.2589687631</v>
      </c>
      <c r="M196" s="98">
        <f t="shared" si="24"/>
        <v>0.14707185190863745</v>
      </c>
      <c r="N196" s="97">
        <f t="shared" si="25"/>
        <v>118.65385303477137</v>
      </c>
      <c r="O196" s="45"/>
      <c r="P196" s="99">
        <f t="shared" si="26"/>
        <v>0.11473218087788006</v>
      </c>
      <c r="Q196" s="99">
        <f t="shared" si="27"/>
        <v>0.2039553072936684</v>
      </c>
      <c r="R196" s="137"/>
      <c r="S196" s="67">
        <v>604</v>
      </c>
      <c r="T196" s="38" t="s">
        <v>194</v>
      </c>
      <c r="U196" s="30">
        <v>19623</v>
      </c>
      <c r="V196" s="30">
        <v>17015234.20119825</v>
      </c>
      <c r="W196" s="28">
        <v>-3482895.2847552029</v>
      </c>
      <c r="X196" s="46">
        <v>13532338.916443046</v>
      </c>
      <c r="Y196" s="91">
        <v>-2207817</v>
      </c>
      <c r="Z196" s="46">
        <v>5714783.8816883173</v>
      </c>
      <c r="AA196" s="31">
        <f t="shared" si="30"/>
        <v>17039305.798131362</v>
      </c>
      <c r="AB196" s="47">
        <f t="shared" si="31"/>
        <v>868.33337400659229</v>
      </c>
    </row>
    <row r="197" spans="1:28" ht="14.4" x14ac:dyDescent="0.3">
      <c r="A197" s="29">
        <v>607</v>
      </c>
      <c r="B197" s="26" t="s">
        <v>195</v>
      </c>
      <c r="C197" s="105">
        <v>4201</v>
      </c>
      <c r="D197" s="143">
        <v>9501353.6470296383</v>
      </c>
      <c r="E197" s="73">
        <v>4826357.5477512237</v>
      </c>
      <c r="F197" s="96">
        <f t="shared" si="28"/>
        <v>14327711.194780862</v>
      </c>
      <c r="G197" s="154">
        <v>-611441</v>
      </c>
      <c r="H197" s="47">
        <v>3099080.1985201333</v>
      </c>
      <c r="I197" s="144">
        <f t="shared" si="29"/>
        <v>16815350.393300995</v>
      </c>
      <c r="J197" s="28">
        <f t="shared" si="22"/>
        <v>4002.7018313023077</v>
      </c>
      <c r="K197" s="142"/>
      <c r="L197" s="97">
        <f t="shared" si="23"/>
        <v>1050492.8746984787</v>
      </c>
      <c r="M197" s="98">
        <f t="shared" si="24"/>
        <v>6.6635101107567776E-2</v>
      </c>
      <c r="N197" s="97">
        <f t="shared" si="25"/>
        <v>289.8291231999724</v>
      </c>
      <c r="O197" s="45"/>
      <c r="P197" s="99">
        <f t="shared" si="26"/>
        <v>4.9168558276236229E-2</v>
      </c>
      <c r="Q197" s="99">
        <f t="shared" si="27"/>
        <v>0.13269539803105901</v>
      </c>
      <c r="R197" s="137"/>
      <c r="S197" s="67">
        <v>607</v>
      </c>
      <c r="T197" s="38" t="s">
        <v>195</v>
      </c>
      <c r="U197" s="30">
        <v>4246</v>
      </c>
      <c r="V197" s="30">
        <v>8652931.0530251488</v>
      </c>
      <c r="W197" s="28">
        <v>5003321.8738839608</v>
      </c>
      <c r="X197" s="46">
        <v>13656252.92690911</v>
      </c>
      <c r="Y197" s="91">
        <v>-627418</v>
      </c>
      <c r="Z197" s="46">
        <v>2736022.5916934069</v>
      </c>
      <c r="AA197" s="31">
        <f t="shared" si="30"/>
        <v>15764857.518602517</v>
      </c>
      <c r="AB197" s="47">
        <f t="shared" si="31"/>
        <v>3712.8727081023353</v>
      </c>
    </row>
    <row r="198" spans="1:28" ht="14.4" x14ac:dyDescent="0.3">
      <c r="A198" s="29">
        <v>608</v>
      </c>
      <c r="B198" s="26" t="s">
        <v>196</v>
      </c>
      <c r="C198" s="105">
        <v>2063</v>
      </c>
      <c r="D198" s="143">
        <v>4337930.3334449083</v>
      </c>
      <c r="E198" s="73">
        <v>1832455.4543511728</v>
      </c>
      <c r="F198" s="96">
        <f t="shared" si="28"/>
        <v>6170385.787796081</v>
      </c>
      <c r="G198" s="155">
        <v>436574</v>
      </c>
      <c r="H198" s="47">
        <v>1397723.9834827373</v>
      </c>
      <c r="I198" s="144">
        <f t="shared" si="29"/>
        <v>8004683.7712788181</v>
      </c>
      <c r="J198" s="28">
        <f t="shared" si="22"/>
        <v>3880.1181634894901</v>
      </c>
      <c r="K198" s="142"/>
      <c r="L198" s="97">
        <f t="shared" si="23"/>
        <v>296040.77777476516</v>
      </c>
      <c r="M198" s="98">
        <f t="shared" si="24"/>
        <v>3.840374732935925E-2</v>
      </c>
      <c r="N198" s="97">
        <f t="shared" si="25"/>
        <v>190.00662997869404</v>
      </c>
      <c r="O198" s="45"/>
      <c r="P198" s="99">
        <f t="shared" si="26"/>
        <v>2.1190719155539606E-2</v>
      </c>
      <c r="Q198" s="99">
        <f t="shared" si="27"/>
        <v>0.14321764324621378</v>
      </c>
      <c r="R198" s="137"/>
      <c r="S198" s="67">
        <v>608</v>
      </c>
      <c r="T198" s="38" t="s">
        <v>196</v>
      </c>
      <c r="U198" s="30">
        <v>2089</v>
      </c>
      <c r="V198" s="30">
        <v>4089331.0914173499</v>
      </c>
      <c r="W198" s="28">
        <v>1953013.0780425938</v>
      </c>
      <c r="X198" s="46">
        <v>6042344.1694599437</v>
      </c>
      <c r="Y198" s="49">
        <v>443676</v>
      </c>
      <c r="Z198" s="46">
        <v>1222622.8240441096</v>
      </c>
      <c r="AA198" s="31">
        <f t="shared" si="30"/>
        <v>7708642.993504053</v>
      </c>
      <c r="AB198" s="47">
        <f t="shared" si="31"/>
        <v>3690.1115335107961</v>
      </c>
    </row>
    <row r="199" spans="1:28" ht="14.4" x14ac:dyDescent="0.3">
      <c r="A199" s="29">
        <v>609</v>
      </c>
      <c r="B199" s="26" t="s">
        <v>197</v>
      </c>
      <c r="C199" s="105">
        <v>83684</v>
      </c>
      <c r="D199" s="143">
        <v>110093797.10919055</v>
      </c>
      <c r="E199" s="73">
        <v>35779601.801418461</v>
      </c>
      <c r="F199" s="96">
        <f t="shared" si="28"/>
        <v>145873398.91060901</v>
      </c>
      <c r="G199" s="154">
        <v>-5614340</v>
      </c>
      <c r="H199" s="47">
        <v>44101804.271085642</v>
      </c>
      <c r="I199" s="144">
        <f t="shared" si="29"/>
        <v>184360863.18169466</v>
      </c>
      <c r="J199" s="28">
        <f t="shared" si="22"/>
        <v>2203.0598821960548</v>
      </c>
      <c r="K199" s="142"/>
      <c r="L199" s="97">
        <f t="shared" si="23"/>
        <v>16916144.959804356</v>
      </c>
      <c r="M199" s="98">
        <f t="shared" si="24"/>
        <v>0.10102525262927572</v>
      </c>
      <c r="N199" s="97">
        <f t="shared" si="25"/>
        <v>208.10291336470755</v>
      </c>
      <c r="O199" s="45"/>
      <c r="P199" s="99">
        <f t="shared" si="26"/>
        <v>8.1872793009537093E-2</v>
      </c>
      <c r="Q199" s="99">
        <f t="shared" si="27"/>
        <v>0.15057320207724856</v>
      </c>
      <c r="R199" s="137"/>
      <c r="S199" s="67">
        <v>609</v>
      </c>
      <c r="T199" s="38" t="s">
        <v>197</v>
      </c>
      <c r="U199" s="30">
        <v>83934</v>
      </c>
      <c r="V199" s="30">
        <v>104007677.11904661</v>
      </c>
      <c r="W199" s="28">
        <v>30826473.303407989</v>
      </c>
      <c r="X199" s="46">
        <v>134834150.4224546</v>
      </c>
      <c r="Y199" s="91">
        <v>-5719722</v>
      </c>
      <c r="Z199" s="46">
        <v>38330289.799435712</v>
      </c>
      <c r="AA199" s="31">
        <f t="shared" si="30"/>
        <v>167444718.2218903</v>
      </c>
      <c r="AB199" s="47">
        <f t="shared" si="31"/>
        <v>1994.9569688313472</v>
      </c>
    </row>
    <row r="200" spans="1:28" ht="14.4" x14ac:dyDescent="0.3">
      <c r="A200" s="29">
        <v>611</v>
      </c>
      <c r="B200" s="26" t="s">
        <v>198</v>
      </c>
      <c r="C200" s="105">
        <v>5070</v>
      </c>
      <c r="D200" s="143">
        <v>4383918.8065835321</v>
      </c>
      <c r="E200" s="73">
        <v>905396.13700391725</v>
      </c>
      <c r="F200" s="96">
        <f t="shared" si="28"/>
        <v>5289314.9435874494</v>
      </c>
      <c r="G200" s="155">
        <v>-1286433</v>
      </c>
      <c r="H200" s="47">
        <v>2521920.099828118</v>
      </c>
      <c r="I200" s="144">
        <f t="shared" si="29"/>
        <v>6524802.0434155669</v>
      </c>
      <c r="J200" s="28">
        <f t="shared" si="22"/>
        <v>1286.9432038295004</v>
      </c>
      <c r="K200" s="142"/>
      <c r="L200" s="97">
        <f t="shared" si="23"/>
        <v>304813.31197895296</v>
      </c>
      <c r="M200" s="98">
        <f t="shared" si="24"/>
        <v>4.9005444405130147E-2</v>
      </c>
      <c r="N200" s="97">
        <f t="shared" si="25"/>
        <v>51.59290960177168</v>
      </c>
      <c r="O200" s="45"/>
      <c r="P200" s="99">
        <f t="shared" si="26"/>
        <v>-3.2306854104374394E-2</v>
      </c>
      <c r="Q200" s="99">
        <f t="shared" si="27"/>
        <v>0.25662737379755263</v>
      </c>
      <c r="R200" s="137"/>
      <c r="S200" s="67">
        <v>611</v>
      </c>
      <c r="T200" s="38" t="s">
        <v>198</v>
      </c>
      <c r="U200" s="30">
        <v>5035</v>
      </c>
      <c r="V200" s="30">
        <v>4756496.5705168387</v>
      </c>
      <c r="W200" s="28">
        <v>709404.43955185253</v>
      </c>
      <c r="X200" s="46">
        <v>5465901.0100686913</v>
      </c>
      <c r="Y200" s="91">
        <v>-1252808</v>
      </c>
      <c r="Z200" s="46">
        <v>2006895.7213679228</v>
      </c>
      <c r="AA200" s="31">
        <f t="shared" si="30"/>
        <v>6219988.7314366139</v>
      </c>
      <c r="AB200" s="47">
        <f t="shared" si="31"/>
        <v>1235.3502942277287</v>
      </c>
    </row>
    <row r="201" spans="1:28" ht="14.4" x14ac:dyDescent="0.3">
      <c r="A201" s="29">
        <v>614</v>
      </c>
      <c r="B201" s="26" t="s">
        <v>199</v>
      </c>
      <c r="C201" s="105">
        <v>3117</v>
      </c>
      <c r="D201" s="143">
        <v>12489240.658341277</v>
      </c>
      <c r="E201" s="73">
        <v>3399481.9663741174</v>
      </c>
      <c r="F201" s="96">
        <f t="shared" si="28"/>
        <v>15888722.624715395</v>
      </c>
      <c r="G201" s="154">
        <v>190601</v>
      </c>
      <c r="H201" s="47">
        <v>2499755.4023596314</v>
      </c>
      <c r="I201" s="144">
        <f t="shared" si="29"/>
        <v>18579079.027075026</v>
      </c>
      <c r="J201" s="28">
        <f t="shared" si="22"/>
        <v>5960.5643333574035</v>
      </c>
      <c r="K201" s="142"/>
      <c r="L201" s="97">
        <f t="shared" si="23"/>
        <v>507169.34006331488</v>
      </c>
      <c r="M201" s="98">
        <f t="shared" si="24"/>
        <v>2.8063959418069565E-2</v>
      </c>
      <c r="N201" s="97">
        <f t="shared" si="25"/>
        <v>282.93012443132375</v>
      </c>
      <c r="O201" s="45"/>
      <c r="P201" s="99">
        <f t="shared" si="26"/>
        <v>1.8163855419223607E-2</v>
      </c>
      <c r="Q201" s="99">
        <f t="shared" si="27"/>
        <v>0.11441650573552287</v>
      </c>
      <c r="R201" s="137"/>
      <c r="S201" s="67">
        <v>614</v>
      </c>
      <c r="T201" s="38" t="s">
        <v>199</v>
      </c>
      <c r="U201" s="30">
        <v>3183</v>
      </c>
      <c r="V201" s="30">
        <v>12045407.28000484</v>
      </c>
      <c r="W201" s="28">
        <v>3559863.4631539765</v>
      </c>
      <c r="X201" s="46">
        <v>15605270.743158817</v>
      </c>
      <c r="Y201" s="49">
        <v>223532</v>
      </c>
      <c r="Z201" s="46">
        <v>2243106.9438528954</v>
      </c>
      <c r="AA201" s="31">
        <f t="shared" si="30"/>
        <v>18071909.687011711</v>
      </c>
      <c r="AB201" s="47">
        <f t="shared" si="31"/>
        <v>5677.6342089260797</v>
      </c>
    </row>
    <row r="202" spans="1:28" ht="14.4" x14ac:dyDescent="0.3">
      <c r="A202" s="29">
        <v>615</v>
      </c>
      <c r="B202" s="26" t="s">
        <v>200</v>
      </c>
      <c r="C202" s="105">
        <v>7779</v>
      </c>
      <c r="D202" s="143">
        <v>26799851.783512264</v>
      </c>
      <c r="E202" s="73">
        <v>8213334.1180835543</v>
      </c>
      <c r="F202" s="96">
        <f t="shared" si="28"/>
        <v>35013185.901595816</v>
      </c>
      <c r="G202" s="155">
        <v>-211823</v>
      </c>
      <c r="H202" s="47">
        <v>5194976.4398287265</v>
      </c>
      <c r="I202" s="144">
        <f t="shared" si="29"/>
        <v>39996339.34142454</v>
      </c>
      <c r="J202" s="28">
        <f t="shared" ref="J202:J265" si="32">I202/C202</f>
        <v>5141.5785244150329</v>
      </c>
      <c r="K202" s="142"/>
      <c r="L202" s="97">
        <f t="shared" ref="L202:L265" si="33">I202-AA202</f>
        <v>1408045.4241572022</v>
      </c>
      <c r="M202" s="98">
        <f t="shared" ref="M202:M265" si="34">L202/AA202</f>
        <v>3.648892659457887E-2</v>
      </c>
      <c r="N202" s="97">
        <f t="shared" ref="N202:N265" si="35">J202-AB202</f>
        <v>240.23292333954214</v>
      </c>
      <c r="O202" s="45"/>
      <c r="P202" s="99">
        <f t="shared" ref="P202:P265" si="36">F202/X202-1</f>
        <v>2.1330569732923799E-2</v>
      </c>
      <c r="Q202" s="99">
        <f t="shared" ref="Q202:Q265" si="37">H202/Z202-1</f>
        <v>0.13048051509241021</v>
      </c>
      <c r="R202" s="137"/>
      <c r="S202" s="67">
        <v>615</v>
      </c>
      <c r="T202" s="38" t="s">
        <v>200</v>
      </c>
      <c r="U202" s="30">
        <v>7873</v>
      </c>
      <c r="V202" s="30">
        <v>25504812.084644638</v>
      </c>
      <c r="W202" s="28">
        <v>8777120.6599629205</v>
      </c>
      <c r="X202" s="46">
        <v>34281932.74460756</v>
      </c>
      <c r="Y202" s="91">
        <v>-289009</v>
      </c>
      <c r="Z202" s="46">
        <v>4595370.1726597799</v>
      </c>
      <c r="AA202" s="31">
        <f t="shared" si="30"/>
        <v>38588293.917267337</v>
      </c>
      <c r="AB202" s="47">
        <f t="shared" si="31"/>
        <v>4901.3456010754908</v>
      </c>
    </row>
    <row r="203" spans="1:28" ht="14.4" x14ac:dyDescent="0.3">
      <c r="A203" s="29">
        <v>616</v>
      </c>
      <c r="B203" s="26" t="s">
        <v>201</v>
      </c>
      <c r="C203" s="105">
        <v>1833</v>
      </c>
      <c r="D203" s="143">
        <v>2275428.2721667541</v>
      </c>
      <c r="E203" s="73">
        <v>1071302.4399930809</v>
      </c>
      <c r="F203" s="96">
        <f t="shared" ref="F203:F266" si="38">D203+E203</f>
        <v>3346730.7121598348</v>
      </c>
      <c r="G203" s="154">
        <v>-488160</v>
      </c>
      <c r="H203" s="47">
        <v>1284781.2929351905</v>
      </c>
      <c r="I203" s="144">
        <f t="shared" ref="I203:I266" si="39">SUM(F203+G203+H203)</f>
        <v>4143352.0050950255</v>
      </c>
      <c r="J203" s="28">
        <f t="shared" si="32"/>
        <v>2260.4211702646076</v>
      </c>
      <c r="K203" s="142"/>
      <c r="L203" s="97">
        <f t="shared" si="33"/>
        <v>255168.40987911867</v>
      </c>
      <c r="M203" s="98">
        <f t="shared" si="34"/>
        <v>6.5626636096372246E-2</v>
      </c>
      <c r="N203" s="97">
        <f t="shared" si="35"/>
        <v>169.99988251412015</v>
      </c>
      <c r="O203" s="45"/>
      <c r="P203" s="99">
        <f t="shared" si="36"/>
        <v>9.8079657334322334E-3</v>
      </c>
      <c r="Q203" s="99">
        <f t="shared" si="37"/>
        <v>0.19634653473682318</v>
      </c>
      <c r="R203" s="137"/>
      <c r="S203" s="67">
        <v>616</v>
      </c>
      <c r="T203" s="38" t="s">
        <v>201</v>
      </c>
      <c r="U203" s="30">
        <v>1860</v>
      </c>
      <c r="V203" s="30">
        <v>2206703.379201333</v>
      </c>
      <c r="W203" s="28">
        <v>1107521.5286296082</v>
      </c>
      <c r="X203" s="46">
        <v>3314224.9078309415</v>
      </c>
      <c r="Y203" s="91">
        <v>-499962</v>
      </c>
      <c r="Z203" s="46">
        <v>1073920.6873849654</v>
      </c>
      <c r="AA203" s="31">
        <f t="shared" ref="AA203:AA266" si="40">SUM(X203:Z203)</f>
        <v>3888183.5952159069</v>
      </c>
      <c r="AB203" s="47">
        <f t="shared" ref="AB203:AB266" si="41">AA203/U203</f>
        <v>2090.4212877504874</v>
      </c>
    </row>
    <row r="204" spans="1:28" ht="14.4" x14ac:dyDescent="0.3">
      <c r="A204" s="29">
        <v>619</v>
      </c>
      <c r="B204" s="26" t="s">
        <v>202</v>
      </c>
      <c r="C204" s="105">
        <v>2785</v>
      </c>
      <c r="D204" s="143">
        <v>6870898.8880610121</v>
      </c>
      <c r="E204" s="73">
        <v>2956928.2077522264</v>
      </c>
      <c r="F204" s="96">
        <f t="shared" si="38"/>
        <v>9827827.095813239</v>
      </c>
      <c r="G204" s="155">
        <v>-4288</v>
      </c>
      <c r="H204" s="47">
        <v>2186528.5023097629</v>
      </c>
      <c r="I204" s="144">
        <f t="shared" si="39"/>
        <v>12010067.598123003</v>
      </c>
      <c r="J204" s="28">
        <f t="shared" si="32"/>
        <v>4312.4120639579905</v>
      </c>
      <c r="K204" s="142"/>
      <c r="L204" s="97">
        <f t="shared" si="33"/>
        <v>825754.35693227872</v>
      </c>
      <c r="M204" s="98">
        <f t="shared" si="34"/>
        <v>7.3831476204645877E-2</v>
      </c>
      <c r="N204" s="97">
        <f t="shared" si="35"/>
        <v>357.5629687703231</v>
      </c>
      <c r="O204" s="45"/>
      <c r="P204" s="99">
        <f t="shared" si="36"/>
        <v>9.0617639983982867E-2</v>
      </c>
      <c r="Q204" s="99">
        <f t="shared" si="37"/>
        <v>0.13030358690107779</v>
      </c>
      <c r="R204" s="137"/>
      <c r="S204" s="67">
        <v>619</v>
      </c>
      <c r="T204" s="38" t="s">
        <v>202</v>
      </c>
      <c r="U204" s="30">
        <v>2828</v>
      </c>
      <c r="V204" s="30">
        <v>6120750.5748733599</v>
      </c>
      <c r="W204" s="28">
        <v>2890498.405069395</v>
      </c>
      <c r="X204" s="46">
        <v>9011248.9799427539</v>
      </c>
      <c r="Y204" s="49">
        <v>238603</v>
      </c>
      <c r="Z204" s="46">
        <v>1934461.2612479697</v>
      </c>
      <c r="AA204" s="31">
        <f t="shared" si="40"/>
        <v>11184313.241190724</v>
      </c>
      <c r="AB204" s="47">
        <f t="shared" si="41"/>
        <v>3954.8490951876674</v>
      </c>
    </row>
    <row r="205" spans="1:28" ht="14.4" x14ac:dyDescent="0.3">
      <c r="A205" s="29">
        <v>620</v>
      </c>
      <c r="B205" s="26" t="s">
        <v>203</v>
      </c>
      <c r="C205" s="105">
        <v>2491</v>
      </c>
      <c r="D205" s="143">
        <v>11493122.461686851</v>
      </c>
      <c r="E205" s="73">
        <v>2109587.4701288431</v>
      </c>
      <c r="F205" s="96">
        <f t="shared" si="38"/>
        <v>13602709.931815695</v>
      </c>
      <c r="G205" s="154">
        <v>-88920</v>
      </c>
      <c r="H205" s="47">
        <v>1866998.6162562885</v>
      </c>
      <c r="I205" s="144">
        <f t="shared" si="39"/>
        <v>15380788.548071984</v>
      </c>
      <c r="J205" s="28">
        <f t="shared" si="32"/>
        <v>6174.5437768253651</v>
      </c>
      <c r="K205" s="142"/>
      <c r="L205" s="97">
        <f t="shared" si="33"/>
        <v>851964.4833642561</v>
      </c>
      <c r="M205" s="98">
        <f t="shared" si="34"/>
        <v>5.8639603561156814E-2</v>
      </c>
      <c r="N205" s="97">
        <f t="shared" si="35"/>
        <v>427.38235882389017</v>
      </c>
      <c r="O205" s="45"/>
      <c r="P205" s="99">
        <f t="shared" si="36"/>
        <v>4.3189952937932041E-2</v>
      </c>
      <c r="Q205" s="99">
        <f t="shared" si="37"/>
        <v>0.11298284214346199</v>
      </c>
      <c r="R205" s="137"/>
      <c r="S205" s="67">
        <v>620</v>
      </c>
      <c r="T205" s="38" t="s">
        <v>203</v>
      </c>
      <c r="U205" s="30">
        <v>2528</v>
      </c>
      <c r="V205" s="30">
        <v>10643716.881206494</v>
      </c>
      <c r="W205" s="28">
        <v>2395816.2292365585</v>
      </c>
      <c r="X205" s="46">
        <v>13039533.110443052</v>
      </c>
      <c r="Y205" s="91">
        <v>-188182</v>
      </c>
      <c r="Z205" s="46">
        <v>1677472.9542646757</v>
      </c>
      <c r="AA205" s="31">
        <f t="shared" si="40"/>
        <v>14528824.064707728</v>
      </c>
      <c r="AB205" s="47">
        <f t="shared" si="41"/>
        <v>5747.1614180014749</v>
      </c>
    </row>
    <row r="206" spans="1:28" ht="14.4" x14ac:dyDescent="0.3">
      <c r="A206" s="29">
        <v>623</v>
      </c>
      <c r="B206" s="26" t="s">
        <v>204</v>
      </c>
      <c r="C206" s="105">
        <v>2137</v>
      </c>
      <c r="D206" s="143">
        <v>6887519.563094453</v>
      </c>
      <c r="E206" s="73">
        <v>392611.30117074284</v>
      </c>
      <c r="F206" s="96">
        <f t="shared" si="38"/>
        <v>7280130.864265196</v>
      </c>
      <c r="G206" s="155">
        <v>-467544</v>
      </c>
      <c r="H206" s="47">
        <v>1567469.7501807911</v>
      </c>
      <c r="I206" s="144">
        <f t="shared" si="39"/>
        <v>8380056.6144459872</v>
      </c>
      <c r="J206" s="28">
        <f t="shared" si="32"/>
        <v>3921.4116118137517</v>
      </c>
      <c r="K206" s="142"/>
      <c r="L206" s="97">
        <f t="shared" si="33"/>
        <v>-102002.26908065472</v>
      </c>
      <c r="M206" s="98">
        <f t="shared" si="34"/>
        <v>-1.2025649725063517E-2</v>
      </c>
      <c r="N206" s="97">
        <f t="shared" si="35"/>
        <v>-21.897957468740969</v>
      </c>
      <c r="O206" s="45"/>
      <c r="P206" s="99">
        <f t="shared" si="36"/>
        <v>-3.363720197145259E-2</v>
      </c>
      <c r="Q206" s="99">
        <f t="shared" si="37"/>
        <v>0.11283859438353905</v>
      </c>
      <c r="R206" s="137"/>
      <c r="S206" s="67">
        <v>623</v>
      </c>
      <c r="T206" s="38" t="s">
        <v>204</v>
      </c>
      <c r="U206" s="30">
        <v>2151</v>
      </c>
      <c r="V206" s="30">
        <v>6641543.435838514</v>
      </c>
      <c r="W206" s="28">
        <v>891994.56781519542</v>
      </c>
      <c r="X206" s="46">
        <v>7533538.0036537098</v>
      </c>
      <c r="Y206" s="91">
        <v>-460012</v>
      </c>
      <c r="Z206" s="46">
        <v>1408532.8798729312</v>
      </c>
      <c r="AA206" s="31">
        <f t="shared" si="40"/>
        <v>8482058.8835266419</v>
      </c>
      <c r="AB206" s="47">
        <f t="shared" si="41"/>
        <v>3943.3095692824927</v>
      </c>
    </row>
    <row r="207" spans="1:28" ht="14.4" x14ac:dyDescent="0.3">
      <c r="A207" s="29">
        <v>624</v>
      </c>
      <c r="B207" s="26" t="s">
        <v>205</v>
      </c>
      <c r="C207" s="105">
        <v>5125</v>
      </c>
      <c r="D207" s="143">
        <v>7830706.650700435</v>
      </c>
      <c r="E207" s="73">
        <v>1125725.7534036338</v>
      </c>
      <c r="F207" s="96">
        <f t="shared" si="38"/>
        <v>8956432.4041040689</v>
      </c>
      <c r="G207" s="154">
        <v>-840852</v>
      </c>
      <c r="H207" s="47">
        <v>2423991.0051251086</v>
      </c>
      <c r="I207" s="144">
        <f t="shared" si="39"/>
        <v>10539571.409229178</v>
      </c>
      <c r="J207" s="28">
        <f t="shared" si="32"/>
        <v>2056.5017383861809</v>
      </c>
      <c r="K207" s="142"/>
      <c r="L207" s="97">
        <f t="shared" si="33"/>
        <v>663270.59693738632</v>
      </c>
      <c r="M207" s="98">
        <f t="shared" si="34"/>
        <v>6.7157796177278919E-2</v>
      </c>
      <c r="N207" s="97">
        <f t="shared" si="35"/>
        <v>135.04243638388675</v>
      </c>
      <c r="O207" s="45"/>
      <c r="P207" s="99">
        <f t="shared" si="36"/>
        <v>2.4491490153500939E-2</v>
      </c>
      <c r="Q207" s="99">
        <f t="shared" si="37"/>
        <v>0.22878759066451115</v>
      </c>
      <c r="R207" s="137"/>
      <c r="S207" s="67">
        <v>624</v>
      </c>
      <c r="T207" s="38" t="s">
        <v>205</v>
      </c>
      <c r="U207" s="30">
        <v>5140</v>
      </c>
      <c r="V207" s="30">
        <v>7786895.829842573</v>
      </c>
      <c r="W207" s="28">
        <v>955424.1310212441</v>
      </c>
      <c r="X207" s="46">
        <v>8742319.9608638175</v>
      </c>
      <c r="Y207" s="91">
        <v>-838688</v>
      </c>
      <c r="Z207" s="46">
        <v>1972668.8514279739</v>
      </c>
      <c r="AA207" s="31">
        <f t="shared" si="40"/>
        <v>9876300.8122917917</v>
      </c>
      <c r="AB207" s="47">
        <f t="shared" si="41"/>
        <v>1921.4593020022942</v>
      </c>
    </row>
    <row r="208" spans="1:28" ht="14.4" x14ac:dyDescent="0.3">
      <c r="A208" s="29">
        <v>625</v>
      </c>
      <c r="B208" s="26" t="s">
        <v>206</v>
      </c>
      <c r="C208" s="105">
        <v>3051</v>
      </c>
      <c r="D208" s="143">
        <v>7454216.4238288831</v>
      </c>
      <c r="E208" s="73">
        <v>1813127.4673720256</v>
      </c>
      <c r="F208" s="96">
        <f t="shared" si="38"/>
        <v>9267343.8912009094</v>
      </c>
      <c r="G208" s="155">
        <v>418116</v>
      </c>
      <c r="H208" s="47">
        <v>1815073.648381473</v>
      </c>
      <c r="I208" s="144">
        <f t="shared" si="39"/>
        <v>11500533.539582383</v>
      </c>
      <c r="J208" s="28">
        <f t="shared" si="32"/>
        <v>3769.4308553203482</v>
      </c>
      <c r="K208" s="142"/>
      <c r="L208" s="97">
        <f t="shared" si="33"/>
        <v>546525.804481728</v>
      </c>
      <c r="M208" s="98">
        <f t="shared" si="34"/>
        <v>4.9892771458473512E-2</v>
      </c>
      <c r="N208" s="97">
        <f t="shared" si="35"/>
        <v>209.467340500506</v>
      </c>
      <c r="O208" s="45"/>
      <c r="P208" s="99">
        <f t="shared" si="36"/>
        <v>3.6440105092478747E-2</v>
      </c>
      <c r="Q208" s="99">
        <f t="shared" si="37"/>
        <v>0.15972732411691504</v>
      </c>
      <c r="R208" s="137"/>
      <c r="S208" s="67">
        <v>625</v>
      </c>
      <c r="T208" s="38" t="s">
        <v>206</v>
      </c>
      <c r="U208" s="30">
        <v>3077</v>
      </c>
      <c r="V208" s="30">
        <v>6738522.5836668676</v>
      </c>
      <c r="W208" s="28">
        <v>2202991.591311927</v>
      </c>
      <c r="X208" s="46">
        <v>8941514.1749787945</v>
      </c>
      <c r="Y208" s="49">
        <v>447407</v>
      </c>
      <c r="Z208" s="46">
        <v>1565086.5601218608</v>
      </c>
      <c r="AA208" s="31">
        <f t="shared" si="40"/>
        <v>10954007.735100655</v>
      </c>
      <c r="AB208" s="47">
        <f t="shared" si="41"/>
        <v>3559.9635148198422</v>
      </c>
    </row>
    <row r="209" spans="1:28" ht="14.4" x14ac:dyDescent="0.3">
      <c r="A209" s="29">
        <v>626</v>
      </c>
      <c r="B209" s="26" t="s">
        <v>207</v>
      </c>
      <c r="C209" s="105">
        <v>5033</v>
      </c>
      <c r="D209" s="143">
        <v>16647126.768973608</v>
      </c>
      <c r="E209" s="73">
        <v>988365.85045420122</v>
      </c>
      <c r="F209" s="96">
        <f t="shared" si="38"/>
        <v>17635492.619427808</v>
      </c>
      <c r="G209" s="154">
        <v>-248029</v>
      </c>
      <c r="H209" s="47">
        <v>3184362.2819312233</v>
      </c>
      <c r="I209" s="144">
        <f t="shared" si="39"/>
        <v>20571825.901359029</v>
      </c>
      <c r="J209" s="28">
        <f t="shared" si="32"/>
        <v>4087.3884167214442</v>
      </c>
      <c r="K209" s="142"/>
      <c r="L209" s="97">
        <f t="shared" si="33"/>
        <v>1042103.7226421237</v>
      </c>
      <c r="M209" s="98">
        <f t="shared" si="34"/>
        <v>5.3359884646888997E-2</v>
      </c>
      <c r="N209" s="97">
        <f t="shared" si="35"/>
        <v>281.16698255326946</v>
      </c>
      <c r="O209" s="45"/>
      <c r="P209" s="99">
        <f t="shared" si="36"/>
        <v>3.788008012788846E-2</v>
      </c>
      <c r="Q209" s="99">
        <f t="shared" si="37"/>
        <v>0.1245198538192136</v>
      </c>
      <c r="R209" s="137"/>
      <c r="S209" s="67">
        <v>626</v>
      </c>
      <c r="T209" s="38" t="s">
        <v>207</v>
      </c>
      <c r="U209" s="30">
        <v>5131</v>
      </c>
      <c r="V209" s="30">
        <v>15150713.321116783</v>
      </c>
      <c r="W209" s="28">
        <v>1841127.0244988173</v>
      </c>
      <c r="X209" s="46">
        <v>16991840.345615599</v>
      </c>
      <c r="Y209" s="91">
        <v>-293871</v>
      </c>
      <c r="Z209" s="46">
        <v>2831752.8331013047</v>
      </c>
      <c r="AA209" s="31">
        <f t="shared" si="40"/>
        <v>19529722.178716905</v>
      </c>
      <c r="AB209" s="47">
        <f t="shared" si="41"/>
        <v>3806.2214341681747</v>
      </c>
    </row>
    <row r="210" spans="1:28" ht="14.4" x14ac:dyDescent="0.3">
      <c r="A210" s="29">
        <v>630</v>
      </c>
      <c r="B210" s="26" t="s">
        <v>208</v>
      </c>
      <c r="C210" s="105">
        <v>1593</v>
      </c>
      <c r="D210" s="143">
        <v>4572973.5662288703</v>
      </c>
      <c r="E210" s="73">
        <v>1410558.6631872328</v>
      </c>
      <c r="F210" s="96">
        <f t="shared" si="38"/>
        <v>5983532.2294161031</v>
      </c>
      <c r="G210" s="155">
        <v>-85599</v>
      </c>
      <c r="H210" s="47">
        <v>953266.4307251554</v>
      </c>
      <c r="I210" s="144">
        <f t="shared" si="39"/>
        <v>6851199.6601412585</v>
      </c>
      <c r="J210" s="28">
        <f t="shared" si="32"/>
        <v>4300.8158569624975</v>
      </c>
      <c r="K210" s="142"/>
      <c r="L210" s="97">
        <f t="shared" si="33"/>
        <v>518193.71262227558</v>
      </c>
      <c r="M210" s="98">
        <f t="shared" si="34"/>
        <v>8.182428958957208E-2</v>
      </c>
      <c r="N210" s="97">
        <f t="shared" si="35"/>
        <v>287.50410314818646</v>
      </c>
      <c r="O210" s="45"/>
      <c r="P210" s="99">
        <f t="shared" si="36"/>
        <v>5.356554330408092E-2</v>
      </c>
      <c r="Q210" s="99">
        <f t="shared" si="37"/>
        <v>0.12884280899181699</v>
      </c>
      <c r="R210" s="137"/>
      <c r="S210" s="67">
        <v>630</v>
      </c>
      <c r="T210" s="38" t="s">
        <v>208</v>
      </c>
      <c r="U210" s="30">
        <v>1578</v>
      </c>
      <c r="V210" s="30">
        <v>4331054.6238609077</v>
      </c>
      <c r="W210" s="28">
        <v>1348261.9288152368</v>
      </c>
      <c r="X210" s="46">
        <v>5679316.552676145</v>
      </c>
      <c r="Y210" s="91">
        <v>-190774</v>
      </c>
      <c r="Z210" s="46">
        <v>844463.39484283829</v>
      </c>
      <c r="AA210" s="31">
        <f t="shared" si="40"/>
        <v>6333005.9475189829</v>
      </c>
      <c r="AB210" s="47">
        <f t="shared" si="41"/>
        <v>4013.311753814311</v>
      </c>
    </row>
    <row r="211" spans="1:28" ht="14.4" x14ac:dyDescent="0.3">
      <c r="A211" s="29">
        <v>631</v>
      </c>
      <c r="B211" s="26" t="s">
        <v>209</v>
      </c>
      <c r="C211" s="105">
        <v>1994</v>
      </c>
      <c r="D211" s="143">
        <v>2776787.1345167439</v>
      </c>
      <c r="E211" s="73">
        <v>884926.77013759885</v>
      </c>
      <c r="F211" s="96">
        <f t="shared" si="38"/>
        <v>3661713.9046543427</v>
      </c>
      <c r="G211" s="154">
        <v>-524372</v>
      </c>
      <c r="H211" s="47">
        <v>1161772.0965078978</v>
      </c>
      <c r="I211" s="144">
        <f t="shared" si="39"/>
        <v>4299114.0011622403</v>
      </c>
      <c r="J211" s="28">
        <f t="shared" si="32"/>
        <v>2156.0250758085458</v>
      </c>
      <c r="K211" s="142"/>
      <c r="L211" s="97">
        <f t="shared" si="33"/>
        <v>649078.86571998242</v>
      </c>
      <c r="M211" s="98">
        <f t="shared" si="34"/>
        <v>0.17782811442480445</v>
      </c>
      <c r="N211" s="97">
        <f t="shared" si="35"/>
        <v>334.65025772358672</v>
      </c>
      <c r="O211" s="45"/>
      <c r="P211" s="99">
        <f t="shared" si="36"/>
        <v>0.14403408372234416</v>
      </c>
      <c r="Q211" s="99">
        <f t="shared" si="37"/>
        <v>0.20858591312576547</v>
      </c>
      <c r="R211" s="137"/>
      <c r="S211" s="67">
        <v>631</v>
      </c>
      <c r="T211" s="38" t="s">
        <v>209</v>
      </c>
      <c r="U211" s="30">
        <v>2004</v>
      </c>
      <c r="V211" s="30">
        <v>2531029.2375469818</v>
      </c>
      <c r="W211" s="28">
        <v>669674.27011445328</v>
      </c>
      <c r="X211" s="46">
        <v>3200703.5076614348</v>
      </c>
      <c r="Y211" s="91">
        <v>-511934</v>
      </c>
      <c r="Z211" s="46">
        <v>961265.6277808228</v>
      </c>
      <c r="AA211" s="31">
        <f t="shared" si="40"/>
        <v>3650035.1354422579</v>
      </c>
      <c r="AB211" s="47">
        <f t="shared" si="41"/>
        <v>1821.3748180849591</v>
      </c>
    </row>
    <row r="212" spans="1:28" ht="14.4" x14ac:dyDescent="0.3">
      <c r="A212" s="29">
        <v>635</v>
      </c>
      <c r="B212" s="26" t="s">
        <v>210</v>
      </c>
      <c r="C212" s="105">
        <v>6415</v>
      </c>
      <c r="D212" s="143">
        <v>10885384.043012921</v>
      </c>
      <c r="E212" s="73">
        <v>4268015.0805025632</v>
      </c>
      <c r="F212" s="96">
        <f t="shared" si="38"/>
        <v>15153399.123515483</v>
      </c>
      <c r="G212" s="155">
        <v>-647860</v>
      </c>
      <c r="H212" s="47">
        <v>4203206.1563125839</v>
      </c>
      <c r="I212" s="144">
        <f t="shared" si="39"/>
        <v>18708745.279828068</v>
      </c>
      <c r="J212" s="28">
        <f t="shared" si="32"/>
        <v>2916.406123122068</v>
      </c>
      <c r="K212" s="142"/>
      <c r="L212" s="97">
        <f t="shared" si="33"/>
        <v>1252694.0534962229</v>
      </c>
      <c r="M212" s="98">
        <f t="shared" si="34"/>
        <v>7.1762739307649231E-2</v>
      </c>
      <c r="N212" s="97">
        <f t="shared" si="35"/>
        <v>203.73304987702613</v>
      </c>
      <c r="O212" s="45"/>
      <c r="P212" s="99">
        <f t="shared" si="36"/>
        <v>2.3795670783834932E-2</v>
      </c>
      <c r="Q212" s="99">
        <f t="shared" si="37"/>
        <v>0.18162534890431559</v>
      </c>
      <c r="R212" s="137"/>
      <c r="S212" s="67">
        <v>635</v>
      </c>
      <c r="T212" s="38" t="s">
        <v>210</v>
      </c>
      <c r="U212" s="30">
        <v>6435</v>
      </c>
      <c r="V212" s="30">
        <v>10369740.712144122</v>
      </c>
      <c r="W212" s="28">
        <v>4431454.0535201924</v>
      </c>
      <c r="X212" s="46">
        <v>14801194.765664313</v>
      </c>
      <c r="Y212" s="91">
        <v>-902283</v>
      </c>
      <c r="Z212" s="46">
        <v>3557139.4606675338</v>
      </c>
      <c r="AA212" s="31">
        <f t="shared" si="40"/>
        <v>17456051.226331845</v>
      </c>
      <c r="AB212" s="47">
        <f t="shared" si="41"/>
        <v>2712.6730732450419</v>
      </c>
    </row>
    <row r="213" spans="1:28" ht="14.4" x14ac:dyDescent="0.3">
      <c r="A213" s="29">
        <v>636</v>
      </c>
      <c r="B213" s="26" t="s">
        <v>211</v>
      </c>
      <c r="C213" s="105">
        <v>8229</v>
      </c>
      <c r="D213" s="143">
        <v>12902298.58872964</v>
      </c>
      <c r="E213" s="73">
        <v>5704614.6839627931</v>
      </c>
      <c r="F213" s="96">
        <f t="shared" si="38"/>
        <v>18606913.272692434</v>
      </c>
      <c r="G213" s="154">
        <v>-740748</v>
      </c>
      <c r="H213" s="47">
        <v>5415026.8974942211</v>
      </c>
      <c r="I213" s="144">
        <f t="shared" si="39"/>
        <v>23281192.170186654</v>
      </c>
      <c r="J213" s="28">
        <f t="shared" si="32"/>
        <v>2829.1641961583005</v>
      </c>
      <c r="K213" s="142"/>
      <c r="L213" s="97">
        <f t="shared" si="33"/>
        <v>622355.29197685421</v>
      </c>
      <c r="M213" s="98">
        <f t="shared" si="34"/>
        <v>2.7466338864699239E-2</v>
      </c>
      <c r="N213" s="97">
        <f t="shared" si="35"/>
        <v>91.267038327247064</v>
      </c>
      <c r="O213" s="45"/>
      <c r="P213" s="99">
        <f t="shared" si="36"/>
        <v>-1.0359833205435431E-2</v>
      </c>
      <c r="Q213" s="99">
        <f t="shared" si="37"/>
        <v>0.18806992590103744</v>
      </c>
      <c r="R213" s="137"/>
      <c r="S213" s="67">
        <v>636</v>
      </c>
      <c r="T213" s="38" t="s">
        <v>211</v>
      </c>
      <c r="U213" s="30">
        <v>8276</v>
      </c>
      <c r="V213" s="30">
        <v>12458364.533343293</v>
      </c>
      <c r="W213" s="28">
        <v>6343331.1708236625</v>
      </c>
      <c r="X213" s="46">
        <v>18801695.704166956</v>
      </c>
      <c r="Y213" s="91">
        <v>-700694</v>
      </c>
      <c r="Z213" s="46">
        <v>4557835.1740428414</v>
      </c>
      <c r="AA213" s="31">
        <f t="shared" si="40"/>
        <v>22658836.8782098</v>
      </c>
      <c r="AB213" s="47">
        <f t="shared" si="41"/>
        <v>2737.8971578310534</v>
      </c>
    </row>
    <row r="214" spans="1:28" ht="14.4" x14ac:dyDescent="0.3">
      <c r="A214" s="29">
        <v>638</v>
      </c>
      <c r="B214" s="26" t="s">
        <v>212</v>
      </c>
      <c r="C214" s="105">
        <v>50619</v>
      </c>
      <c r="D214" s="143">
        <v>61116230.464301109</v>
      </c>
      <c r="E214" s="73">
        <v>-16677608.734777719</v>
      </c>
      <c r="F214" s="96">
        <f t="shared" si="38"/>
        <v>44438621.729523391</v>
      </c>
      <c r="G214" s="155">
        <v>-1114354</v>
      </c>
      <c r="H214" s="47">
        <v>23627596.48383243</v>
      </c>
      <c r="I214" s="144">
        <f t="shared" si="39"/>
        <v>66951864.213355824</v>
      </c>
      <c r="J214" s="28">
        <f t="shared" si="32"/>
        <v>1322.6627197960415</v>
      </c>
      <c r="K214" s="142"/>
      <c r="L214" s="97">
        <f t="shared" si="33"/>
        <v>5148363.0547275171</v>
      </c>
      <c r="M214" s="98">
        <f t="shared" si="34"/>
        <v>8.330212622604409E-2</v>
      </c>
      <c r="N214" s="97">
        <f t="shared" si="35"/>
        <v>95.915971907428911</v>
      </c>
      <c r="O214" s="45"/>
      <c r="P214" s="99">
        <f t="shared" si="36"/>
        <v>3.8316168621179703E-3</v>
      </c>
      <c r="Q214" s="99">
        <f t="shared" si="37"/>
        <v>0.21245882517712511</v>
      </c>
      <c r="R214" s="137"/>
      <c r="S214" s="67">
        <v>638</v>
      </c>
      <c r="T214" s="38" t="s">
        <v>212</v>
      </c>
      <c r="U214" s="30">
        <v>50380</v>
      </c>
      <c r="V214" s="30">
        <v>57824419.396120727</v>
      </c>
      <c r="W214" s="28">
        <v>-13555419.513018526</v>
      </c>
      <c r="X214" s="46">
        <v>44268999.883102201</v>
      </c>
      <c r="Y214" s="91">
        <v>-1952838</v>
      </c>
      <c r="Z214" s="46">
        <v>19487339.275526106</v>
      </c>
      <c r="AA214" s="31">
        <f t="shared" si="40"/>
        <v>61803501.158628307</v>
      </c>
      <c r="AB214" s="47">
        <f t="shared" si="41"/>
        <v>1226.7467478886126</v>
      </c>
    </row>
    <row r="215" spans="1:28" ht="14.4" x14ac:dyDescent="0.3">
      <c r="A215" s="29">
        <v>678</v>
      </c>
      <c r="B215" s="26" t="s">
        <v>213</v>
      </c>
      <c r="C215" s="105">
        <v>24353</v>
      </c>
      <c r="D215" s="143">
        <v>50000022.419873782</v>
      </c>
      <c r="E215" s="73">
        <v>9606537.6115998495</v>
      </c>
      <c r="F215" s="96">
        <f t="shared" si="38"/>
        <v>59606560.031473629</v>
      </c>
      <c r="G215" s="154">
        <v>-918198</v>
      </c>
      <c r="H215" s="47">
        <v>11398874.355486758</v>
      </c>
      <c r="I215" s="144">
        <f t="shared" si="39"/>
        <v>70087236.386960387</v>
      </c>
      <c r="J215" s="28">
        <f t="shared" si="32"/>
        <v>2877.9713541231217</v>
      </c>
      <c r="K215" s="142"/>
      <c r="L215" s="97">
        <f t="shared" si="33"/>
        <v>4940269.1977494657</v>
      </c>
      <c r="M215" s="98">
        <f t="shared" si="34"/>
        <v>7.5832681257457374E-2</v>
      </c>
      <c r="N215" s="97">
        <f t="shared" si="35"/>
        <v>238.1979763845211</v>
      </c>
      <c r="O215" s="45"/>
      <c r="P215" s="99">
        <f t="shared" si="36"/>
        <v>5.2884964880032692E-2</v>
      </c>
      <c r="Q215" s="99">
        <f t="shared" si="37"/>
        <v>0.15077087933301003</v>
      </c>
      <c r="R215" s="137"/>
      <c r="S215" s="67">
        <v>678</v>
      </c>
      <c r="T215" s="38" t="s">
        <v>213</v>
      </c>
      <c r="U215" s="30">
        <v>24679</v>
      </c>
      <c r="V215" s="30">
        <v>46371576.337867573</v>
      </c>
      <c r="W215" s="28">
        <v>10241028.096336013</v>
      </c>
      <c r="X215" s="46">
        <v>56612604.434203587</v>
      </c>
      <c r="Y215" s="91">
        <v>-1371062</v>
      </c>
      <c r="Z215" s="46">
        <v>9905424.7550073359</v>
      </c>
      <c r="AA215" s="31">
        <f t="shared" si="40"/>
        <v>65146967.189210922</v>
      </c>
      <c r="AB215" s="47">
        <f t="shared" si="41"/>
        <v>2639.7733777386006</v>
      </c>
    </row>
    <row r="216" spans="1:28" ht="14.4" x14ac:dyDescent="0.3">
      <c r="A216" s="29">
        <v>680</v>
      </c>
      <c r="B216" s="26" t="s">
        <v>214</v>
      </c>
      <c r="C216" s="105">
        <v>24407</v>
      </c>
      <c r="D216" s="143">
        <v>28872092.419618666</v>
      </c>
      <c r="E216" s="73">
        <v>321944.1035152179</v>
      </c>
      <c r="F216" s="96">
        <f t="shared" si="38"/>
        <v>29194036.523133885</v>
      </c>
      <c r="G216" s="155">
        <v>-947375</v>
      </c>
      <c r="H216" s="47">
        <v>11112370.589649666</v>
      </c>
      <c r="I216" s="144">
        <f t="shared" si="39"/>
        <v>39359032.112783551</v>
      </c>
      <c r="J216" s="28">
        <f t="shared" si="32"/>
        <v>1612.6124518696911</v>
      </c>
      <c r="K216" s="142"/>
      <c r="L216" s="97">
        <f t="shared" si="33"/>
        <v>3812663.8507224768</v>
      </c>
      <c r="M216" s="98">
        <f t="shared" si="34"/>
        <v>0.10725888570708822</v>
      </c>
      <c r="N216" s="97">
        <f t="shared" si="35"/>
        <v>134.96162621035137</v>
      </c>
      <c r="O216" s="45"/>
      <c r="P216" s="99">
        <f t="shared" si="36"/>
        <v>7.9498355634563866E-2</v>
      </c>
      <c r="Q216" s="99">
        <f t="shared" si="37"/>
        <v>0.16452815192516002</v>
      </c>
      <c r="R216" s="137"/>
      <c r="S216" s="67">
        <v>680</v>
      </c>
      <c r="T216" s="38" t="s">
        <v>214</v>
      </c>
      <c r="U216" s="30">
        <v>24056</v>
      </c>
      <c r="V216" s="30">
        <v>27044368.33455544</v>
      </c>
      <c r="W216" s="28">
        <v>-291.45314815880965</v>
      </c>
      <c r="X216" s="46">
        <v>27044076.88140728</v>
      </c>
      <c r="Y216" s="91">
        <v>-1040089</v>
      </c>
      <c r="Z216" s="46">
        <v>9542380.380653793</v>
      </c>
      <c r="AA216" s="31">
        <f t="shared" si="40"/>
        <v>35546368.262061074</v>
      </c>
      <c r="AB216" s="47">
        <f t="shared" si="41"/>
        <v>1477.6508256593397</v>
      </c>
    </row>
    <row r="217" spans="1:28" ht="14.4" x14ac:dyDescent="0.3">
      <c r="A217" s="29">
        <v>681</v>
      </c>
      <c r="B217" s="26" t="s">
        <v>215</v>
      </c>
      <c r="C217" s="105">
        <v>3364</v>
      </c>
      <c r="D217" s="143">
        <v>7050578.5428956309</v>
      </c>
      <c r="E217" s="73">
        <v>2901215.5200723191</v>
      </c>
      <c r="F217" s="96">
        <f t="shared" si="38"/>
        <v>9951794.0629679505</v>
      </c>
      <c r="G217" s="154">
        <v>-98930</v>
      </c>
      <c r="H217" s="47">
        <v>2585066.5417296975</v>
      </c>
      <c r="I217" s="144">
        <f t="shared" si="39"/>
        <v>12437930.604697648</v>
      </c>
      <c r="J217" s="28">
        <f t="shared" si="32"/>
        <v>3697.3634377817029</v>
      </c>
      <c r="K217" s="142"/>
      <c r="L217" s="97">
        <f t="shared" si="33"/>
        <v>515274.80677195266</v>
      </c>
      <c r="M217" s="98">
        <f t="shared" si="34"/>
        <v>4.321812316863162E-2</v>
      </c>
      <c r="N217" s="97">
        <f t="shared" si="35"/>
        <v>222.38360743320527</v>
      </c>
      <c r="O217" s="45"/>
      <c r="P217" s="99">
        <f t="shared" si="36"/>
        <v>7.9287566968218037E-3</v>
      </c>
      <c r="Q217" s="99">
        <f t="shared" si="37"/>
        <v>0.1310180223146622</v>
      </c>
      <c r="R217" s="137"/>
      <c r="S217" s="67">
        <v>681</v>
      </c>
      <c r="T217" s="38" t="s">
        <v>215</v>
      </c>
      <c r="U217" s="30">
        <v>3431</v>
      </c>
      <c r="V217" s="30">
        <v>6715488.2642189283</v>
      </c>
      <c r="W217" s="28">
        <v>3158021.1449003359</v>
      </c>
      <c r="X217" s="46">
        <v>9873509.4091192633</v>
      </c>
      <c r="Y217" s="91">
        <v>-236464</v>
      </c>
      <c r="Z217" s="46">
        <v>2285610.3888064325</v>
      </c>
      <c r="AA217" s="31">
        <f t="shared" si="40"/>
        <v>11922655.797925696</v>
      </c>
      <c r="AB217" s="47">
        <f t="shared" si="41"/>
        <v>3474.9798303484977</v>
      </c>
    </row>
    <row r="218" spans="1:28" ht="14.4" x14ac:dyDescent="0.3">
      <c r="A218" s="29">
        <v>683</v>
      </c>
      <c r="B218" s="26" t="s">
        <v>216</v>
      </c>
      <c r="C218" s="105">
        <v>3712</v>
      </c>
      <c r="D218" s="143">
        <v>14247787.889839018</v>
      </c>
      <c r="E218" s="73">
        <v>4665185.1897465773</v>
      </c>
      <c r="F218" s="96">
        <f t="shared" si="38"/>
        <v>18912973.079585597</v>
      </c>
      <c r="G218" s="155">
        <v>145318</v>
      </c>
      <c r="H218" s="47">
        <v>2507287.2475023484</v>
      </c>
      <c r="I218" s="144">
        <f t="shared" si="39"/>
        <v>21565578.327087946</v>
      </c>
      <c r="J218" s="28">
        <f t="shared" si="32"/>
        <v>5809.6924372542962</v>
      </c>
      <c r="K218" s="142"/>
      <c r="L218" s="97">
        <f t="shared" si="33"/>
        <v>343829.96478536725</v>
      </c>
      <c r="M218" s="98">
        <f t="shared" si="34"/>
        <v>1.620177371418334E-2</v>
      </c>
      <c r="N218" s="97">
        <f t="shared" si="35"/>
        <v>199.92548977806564</v>
      </c>
      <c r="O218" s="45"/>
      <c r="P218" s="99">
        <f t="shared" si="36"/>
        <v>-1.3909499291109295E-3</v>
      </c>
      <c r="Q218" s="99">
        <f t="shared" si="37"/>
        <v>0.11650218568214887</v>
      </c>
      <c r="R218" s="137"/>
      <c r="S218" s="67">
        <v>683</v>
      </c>
      <c r="T218" s="38" t="s">
        <v>216</v>
      </c>
      <c r="U218" s="30">
        <v>3783</v>
      </c>
      <c r="V218" s="30">
        <v>14110494.608318593</v>
      </c>
      <c r="W218" s="28">
        <v>4828822.1125172591</v>
      </c>
      <c r="X218" s="46">
        <v>18939316.720835853</v>
      </c>
      <c r="Y218" s="49">
        <v>36769</v>
      </c>
      <c r="Z218" s="46">
        <v>2245662.641466727</v>
      </c>
      <c r="AA218" s="31">
        <f t="shared" si="40"/>
        <v>21221748.362302579</v>
      </c>
      <c r="AB218" s="47">
        <f t="shared" si="41"/>
        <v>5609.7669474762306</v>
      </c>
    </row>
    <row r="219" spans="1:28" ht="14.4" x14ac:dyDescent="0.3">
      <c r="A219" s="29">
        <v>684</v>
      </c>
      <c r="B219" s="26" t="s">
        <v>217</v>
      </c>
      <c r="C219" s="105">
        <v>39040</v>
      </c>
      <c r="D219" s="143">
        <v>49598077.104412332</v>
      </c>
      <c r="E219" s="73">
        <v>-4741990.3842909401</v>
      </c>
      <c r="F219" s="96">
        <f t="shared" si="38"/>
        <v>44856086.720121391</v>
      </c>
      <c r="G219" s="154">
        <v>-1301496</v>
      </c>
      <c r="H219" s="47">
        <v>23012517.341068737</v>
      </c>
      <c r="I219" s="144">
        <f t="shared" si="39"/>
        <v>66567108.061190128</v>
      </c>
      <c r="J219" s="28">
        <f t="shared" si="32"/>
        <v>1705.1001040263866</v>
      </c>
      <c r="K219" s="142"/>
      <c r="L219" s="97">
        <f t="shared" si="33"/>
        <v>5544654.9275638163</v>
      </c>
      <c r="M219" s="98">
        <f t="shared" si="34"/>
        <v>9.0862537358539011E-2</v>
      </c>
      <c r="N219" s="97">
        <f t="shared" si="35"/>
        <v>148.60340376809518</v>
      </c>
      <c r="O219" s="45"/>
      <c r="P219" s="99">
        <f t="shared" si="36"/>
        <v>5.2698631500602611E-2</v>
      </c>
      <c r="Q219" s="99">
        <f t="shared" si="37"/>
        <v>0.14606264446009076</v>
      </c>
      <c r="R219" s="137"/>
      <c r="S219" s="67">
        <v>684</v>
      </c>
      <c r="T219" s="38" t="s">
        <v>217</v>
      </c>
      <c r="U219" s="30">
        <v>39205</v>
      </c>
      <c r="V219" s="30">
        <v>45595539.00236699</v>
      </c>
      <c r="W219" s="28">
        <v>-2984970.9082678603</v>
      </c>
      <c r="X219" s="46">
        <v>42610568.094099127</v>
      </c>
      <c r="Y219" s="91">
        <v>-1667748</v>
      </c>
      <c r="Z219" s="46">
        <v>20079633.039527185</v>
      </c>
      <c r="AA219" s="31">
        <f t="shared" si="40"/>
        <v>61022453.133626312</v>
      </c>
      <c r="AB219" s="47">
        <f t="shared" si="41"/>
        <v>1556.4967002582914</v>
      </c>
    </row>
    <row r="220" spans="1:28" ht="14.4" x14ac:dyDescent="0.3">
      <c r="A220" s="29">
        <v>686</v>
      </c>
      <c r="B220" s="26" t="s">
        <v>218</v>
      </c>
      <c r="C220" s="105">
        <v>3053</v>
      </c>
      <c r="D220" s="143">
        <v>7919643.2819250077</v>
      </c>
      <c r="E220" s="73">
        <v>2897479.4499597955</v>
      </c>
      <c r="F220" s="96">
        <f t="shared" si="38"/>
        <v>10817122.731884804</v>
      </c>
      <c r="G220" s="155">
        <v>377106</v>
      </c>
      <c r="H220" s="47">
        <v>2174790.3380174353</v>
      </c>
      <c r="I220" s="144">
        <f t="shared" si="39"/>
        <v>13369019.069902239</v>
      </c>
      <c r="J220" s="28">
        <f t="shared" si="32"/>
        <v>4378.9777497223185</v>
      </c>
      <c r="K220" s="142"/>
      <c r="L220" s="97">
        <f t="shared" si="33"/>
        <v>835258.27776242979</v>
      </c>
      <c r="M220" s="98">
        <f t="shared" si="34"/>
        <v>6.6640674863225266E-2</v>
      </c>
      <c r="N220" s="97">
        <f t="shared" si="35"/>
        <v>363.03388809469607</v>
      </c>
      <c r="O220" s="45"/>
      <c r="P220" s="99">
        <f t="shared" si="36"/>
        <v>2.2593714094607531E-2</v>
      </c>
      <c r="Q220" s="99">
        <f t="shared" si="37"/>
        <v>0.12999122721605616</v>
      </c>
      <c r="R220" s="137"/>
      <c r="S220" s="67">
        <v>686</v>
      </c>
      <c r="T220" s="38" t="s">
        <v>218</v>
      </c>
      <c r="U220" s="30">
        <v>3121</v>
      </c>
      <c r="V220" s="30">
        <v>7531599.351742533</v>
      </c>
      <c r="W220" s="28">
        <v>3046524.2791680652</v>
      </c>
      <c r="X220" s="46">
        <v>10578123.630910598</v>
      </c>
      <c r="Y220" s="91">
        <v>31029</v>
      </c>
      <c r="Z220" s="46">
        <v>1924608.1612292125</v>
      </c>
      <c r="AA220" s="31">
        <f t="shared" si="40"/>
        <v>12533760.79213981</v>
      </c>
      <c r="AB220" s="47">
        <f t="shared" si="41"/>
        <v>4015.9438616276225</v>
      </c>
    </row>
    <row r="221" spans="1:28" ht="14.4" x14ac:dyDescent="0.3">
      <c r="A221" s="29">
        <v>687</v>
      </c>
      <c r="B221" s="26" t="s">
        <v>219</v>
      </c>
      <c r="C221" s="105">
        <v>1561</v>
      </c>
      <c r="D221" s="143">
        <v>6122951.7607444422</v>
      </c>
      <c r="E221" s="73">
        <v>886985.00966308662</v>
      </c>
      <c r="F221" s="96">
        <f t="shared" si="38"/>
        <v>7009936.7704075286</v>
      </c>
      <c r="G221" s="154">
        <v>159381</v>
      </c>
      <c r="H221" s="47">
        <v>1249443.3234100968</v>
      </c>
      <c r="I221" s="144">
        <f t="shared" si="39"/>
        <v>8418761.0938176252</v>
      </c>
      <c r="J221" s="28">
        <f t="shared" si="32"/>
        <v>5393.1845572182092</v>
      </c>
      <c r="K221" s="142"/>
      <c r="L221" s="97">
        <f t="shared" si="33"/>
        <v>-335087.80388134159</v>
      </c>
      <c r="M221" s="98">
        <f t="shared" si="34"/>
        <v>-3.8278911116391631E-2</v>
      </c>
      <c r="N221" s="97">
        <f t="shared" si="35"/>
        <v>-71.140597400371917</v>
      </c>
      <c r="O221" s="45"/>
      <c r="P221" s="99">
        <f t="shared" si="36"/>
        <v>-5.9083696519823481E-2</v>
      </c>
      <c r="Q221" s="99">
        <f t="shared" si="37"/>
        <v>0.11761937845128867</v>
      </c>
      <c r="R221" s="137"/>
      <c r="S221" s="67">
        <v>687</v>
      </c>
      <c r="T221" s="38" t="s">
        <v>219</v>
      </c>
      <c r="U221" s="30">
        <v>1602</v>
      </c>
      <c r="V221" s="30">
        <v>6138310.8780303504</v>
      </c>
      <c r="W221" s="28">
        <v>1311806.3581997007</v>
      </c>
      <c r="X221" s="46">
        <v>7450117.2362300511</v>
      </c>
      <c r="Y221" s="49">
        <v>185781</v>
      </c>
      <c r="Z221" s="46">
        <v>1117950.6614689159</v>
      </c>
      <c r="AA221" s="31">
        <f t="shared" si="40"/>
        <v>8753848.8976989668</v>
      </c>
      <c r="AB221" s="47">
        <f t="shared" si="41"/>
        <v>5464.3251546185811</v>
      </c>
    </row>
    <row r="222" spans="1:28" ht="14.4" x14ac:dyDescent="0.3">
      <c r="A222" s="29">
        <v>689</v>
      </c>
      <c r="B222" s="26" t="s">
        <v>220</v>
      </c>
      <c r="C222" s="105">
        <v>3146</v>
      </c>
      <c r="D222" s="143">
        <v>8741717.3540804461</v>
      </c>
      <c r="E222" s="73">
        <v>840731.44334430119</v>
      </c>
      <c r="F222" s="96">
        <f t="shared" si="38"/>
        <v>9582448.7974247467</v>
      </c>
      <c r="G222" s="155">
        <v>-465675</v>
      </c>
      <c r="H222" s="47">
        <v>1969327.3449249365</v>
      </c>
      <c r="I222" s="144">
        <f t="shared" si="39"/>
        <v>11086101.142349683</v>
      </c>
      <c r="J222" s="28">
        <f t="shared" si="32"/>
        <v>3523.8719460742795</v>
      </c>
      <c r="K222" s="142"/>
      <c r="L222" s="97">
        <f t="shared" si="33"/>
        <v>856854.19474954903</v>
      </c>
      <c r="M222" s="98">
        <f t="shared" si="34"/>
        <v>8.3765129450763157E-2</v>
      </c>
      <c r="N222" s="97">
        <f t="shared" si="35"/>
        <v>352.99564489630893</v>
      </c>
      <c r="O222" s="45"/>
      <c r="P222" s="99">
        <f t="shared" si="36"/>
        <v>8.1387621694311463E-2</v>
      </c>
      <c r="Q222" s="99">
        <f t="shared" si="37"/>
        <v>0.13148881921457178</v>
      </c>
      <c r="R222" s="137"/>
      <c r="S222" s="67">
        <v>689</v>
      </c>
      <c r="T222" s="38" t="s">
        <v>220</v>
      </c>
      <c r="U222" s="30">
        <v>3226</v>
      </c>
      <c r="V222" s="30">
        <v>7783210.973735461</v>
      </c>
      <c r="W222" s="28">
        <v>1078041.5551320566</v>
      </c>
      <c r="X222" s="46">
        <v>8861252.5288675167</v>
      </c>
      <c r="Y222" s="91">
        <v>-372480</v>
      </c>
      <c r="Z222" s="46">
        <v>1740474.4187326166</v>
      </c>
      <c r="AA222" s="31">
        <f t="shared" si="40"/>
        <v>10229246.947600134</v>
      </c>
      <c r="AB222" s="47">
        <f t="shared" si="41"/>
        <v>3170.8763011779706</v>
      </c>
    </row>
    <row r="223" spans="1:28" ht="14.4" x14ac:dyDescent="0.3">
      <c r="A223" s="29">
        <v>691</v>
      </c>
      <c r="B223" s="26" t="s">
        <v>221</v>
      </c>
      <c r="C223" s="105">
        <v>2710</v>
      </c>
      <c r="D223" s="143">
        <v>7754148.5216620909</v>
      </c>
      <c r="E223" s="73">
        <v>3142967.094438788</v>
      </c>
      <c r="F223" s="96">
        <f t="shared" si="38"/>
        <v>10897115.616100879</v>
      </c>
      <c r="G223" s="154">
        <v>13579</v>
      </c>
      <c r="H223" s="47">
        <v>1894082.5849090153</v>
      </c>
      <c r="I223" s="144">
        <f t="shared" si="39"/>
        <v>12804777.201009896</v>
      </c>
      <c r="J223" s="28">
        <f t="shared" si="32"/>
        <v>4725.010037273024</v>
      </c>
      <c r="K223" s="142"/>
      <c r="L223" s="97">
        <f t="shared" si="33"/>
        <v>991108.7189364247</v>
      </c>
      <c r="M223" s="98">
        <f t="shared" si="34"/>
        <v>8.3895084785930163E-2</v>
      </c>
      <c r="N223" s="97">
        <f t="shared" si="35"/>
        <v>378.55364210250445</v>
      </c>
      <c r="O223" s="45"/>
      <c r="P223" s="99">
        <f t="shared" si="36"/>
        <v>6.5111947957587235E-2</v>
      </c>
      <c r="Q223" s="99">
        <f t="shared" si="37"/>
        <v>0.11847929871436347</v>
      </c>
      <c r="R223" s="137"/>
      <c r="S223" s="67">
        <v>691</v>
      </c>
      <c r="T223" s="38" t="s">
        <v>221</v>
      </c>
      <c r="U223" s="30">
        <v>2718</v>
      </c>
      <c r="V223" s="30">
        <v>7186521.3202916654</v>
      </c>
      <c r="W223" s="28">
        <v>3044436.6902693077</v>
      </c>
      <c r="X223" s="46">
        <v>10230958.010560973</v>
      </c>
      <c r="Y223" s="91">
        <v>-110734</v>
      </c>
      <c r="Z223" s="46">
        <v>1693444.4715124988</v>
      </c>
      <c r="AA223" s="31">
        <f t="shared" si="40"/>
        <v>11813668.482073471</v>
      </c>
      <c r="AB223" s="47">
        <f t="shared" si="41"/>
        <v>4346.4563951705195</v>
      </c>
    </row>
    <row r="224" spans="1:28" ht="14.4" x14ac:dyDescent="0.3">
      <c r="A224" s="29">
        <v>694</v>
      </c>
      <c r="B224" s="26" t="s">
        <v>222</v>
      </c>
      <c r="C224" s="105">
        <v>28710</v>
      </c>
      <c r="D224" s="143">
        <v>33160655.482104555</v>
      </c>
      <c r="E224" s="73">
        <v>2295817.5446463134</v>
      </c>
      <c r="F224" s="96">
        <f t="shared" si="38"/>
        <v>35456473.02675087</v>
      </c>
      <c r="G224" s="155">
        <v>-481472</v>
      </c>
      <c r="H224" s="47">
        <v>13866707.055908434</v>
      </c>
      <c r="I224" s="144">
        <f t="shared" si="39"/>
        <v>48841708.082659304</v>
      </c>
      <c r="J224" s="28">
        <f t="shared" si="32"/>
        <v>1701.2089196328564</v>
      </c>
      <c r="K224" s="142"/>
      <c r="L224" s="97">
        <f t="shared" si="33"/>
        <v>4774484.7324744835</v>
      </c>
      <c r="M224" s="98">
        <f t="shared" si="34"/>
        <v>0.10834548604375499</v>
      </c>
      <c r="N224" s="97">
        <f t="shared" si="35"/>
        <v>170.72500513333148</v>
      </c>
      <c r="O224" s="45"/>
      <c r="P224" s="99">
        <f t="shared" si="36"/>
        <v>6.1775802650668732E-2</v>
      </c>
      <c r="Q224" s="99">
        <f t="shared" si="37"/>
        <v>0.19551129065645512</v>
      </c>
      <c r="R224" s="137"/>
      <c r="S224" s="67">
        <v>694</v>
      </c>
      <c r="T224" s="38" t="s">
        <v>222</v>
      </c>
      <c r="U224" s="30">
        <v>28793</v>
      </c>
      <c r="V224" s="30">
        <v>32291498.851627439</v>
      </c>
      <c r="W224" s="28">
        <v>1102060.2577773975</v>
      </c>
      <c r="X224" s="46">
        <v>33393559.109404836</v>
      </c>
      <c r="Y224" s="91">
        <v>-925312</v>
      </c>
      <c r="Z224" s="46">
        <v>11598976.240779983</v>
      </c>
      <c r="AA224" s="31">
        <f t="shared" si="40"/>
        <v>44067223.350184821</v>
      </c>
      <c r="AB224" s="47">
        <f t="shared" si="41"/>
        <v>1530.4839144995249</v>
      </c>
    </row>
    <row r="225" spans="1:28" ht="14.4" x14ac:dyDescent="0.3">
      <c r="A225" s="29">
        <v>697</v>
      </c>
      <c r="B225" s="26" t="s">
        <v>223</v>
      </c>
      <c r="C225" s="105">
        <v>1235</v>
      </c>
      <c r="D225" s="143">
        <v>4463098.8022287562</v>
      </c>
      <c r="E225" s="73">
        <v>905849.02998135437</v>
      </c>
      <c r="F225" s="96">
        <f t="shared" si="38"/>
        <v>5368947.8322101105</v>
      </c>
      <c r="G225" s="154">
        <v>-257173</v>
      </c>
      <c r="H225" s="47">
        <v>966392.97638901952</v>
      </c>
      <c r="I225" s="144">
        <f t="shared" si="39"/>
        <v>6078167.8085991303</v>
      </c>
      <c r="J225" s="28">
        <f t="shared" si="32"/>
        <v>4921.593367286745</v>
      </c>
      <c r="K225" s="142"/>
      <c r="L225" s="97">
        <f t="shared" si="33"/>
        <v>-74816.600977362134</v>
      </c>
      <c r="M225" s="98">
        <f t="shared" si="34"/>
        <v>-1.2159400381531559E-2</v>
      </c>
      <c r="N225" s="97">
        <f t="shared" si="35"/>
        <v>84.341472965603316</v>
      </c>
      <c r="O225" s="45"/>
      <c r="P225" s="99">
        <f t="shared" si="36"/>
        <v>-3.8196240029218731E-2</v>
      </c>
      <c r="Q225" s="99">
        <f t="shared" si="37"/>
        <v>0.14931325979675725</v>
      </c>
      <c r="R225" s="137"/>
      <c r="S225" s="67">
        <v>697</v>
      </c>
      <c r="T225" s="38" t="s">
        <v>223</v>
      </c>
      <c r="U225" s="30">
        <v>1272</v>
      </c>
      <c r="V225" s="30">
        <v>4607660.1075185733</v>
      </c>
      <c r="W225" s="28">
        <v>974505.46061479906</v>
      </c>
      <c r="X225" s="46">
        <v>5582165.5681333728</v>
      </c>
      <c r="Y225" s="91">
        <v>-270025</v>
      </c>
      <c r="Z225" s="46">
        <v>840843.84144311957</v>
      </c>
      <c r="AA225" s="31">
        <f t="shared" si="40"/>
        <v>6152984.4095764924</v>
      </c>
      <c r="AB225" s="47">
        <f t="shared" si="41"/>
        <v>4837.2518943211417</v>
      </c>
    </row>
    <row r="226" spans="1:28" ht="14.4" x14ac:dyDescent="0.3">
      <c r="A226" s="29">
        <v>698</v>
      </c>
      <c r="B226" s="26" t="s">
        <v>224</v>
      </c>
      <c r="C226" s="105">
        <v>63528</v>
      </c>
      <c r="D226" s="143">
        <v>69724793.121692851</v>
      </c>
      <c r="E226" s="73">
        <v>25849249.219199721</v>
      </c>
      <c r="F226" s="96">
        <f t="shared" si="38"/>
        <v>95574042.340892568</v>
      </c>
      <c r="G226" s="155">
        <v>-3440286</v>
      </c>
      <c r="H226" s="47">
        <v>31447702.230516836</v>
      </c>
      <c r="I226" s="144">
        <f t="shared" si="39"/>
        <v>123581458.5714094</v>
      </c>
      <c r="J226" s="28">
        <f t="shared" si="32"/>
        <v>1945.3069287780097</v>
      </c>
      <c r="K226" s="142"/>
      <c r="L226" s="97">
        <f t="shared" si="33"/>
        <v>9892215.6356343925</v>
      </c>
      <c r="M226" s="98">
        <f t="shared" si="34"/>
        <v>8.7011008079477439E-2</v>
      </c>
      <c r="N226" s="97">
        <f t="shared" si="35"/>
        <v>141.91803033292535</v>
      </c>
      <c r="O226" s="45"/>
      <c r="P226" s="99">
        <f t="shared" si="36"/>
        <v>5.4653371036484932E-2</v>
      </c>
      <c r="Q226" s="99">
        <f t="shared" si="37"/>
        <v>0.15854291130284492</v>
      </c>
      <c r="R226" s="137"/>
      <c r="S226" s="67">
        <v>698</v>
      </c>
      <c r="T226" s="38" t="s">
        <v>224</v>
      </c>
      <c r="U226" s="30">
        <v>63042</v>
      </c>
      <c r="V226" s="30">
        <v>66336423.510391906</v>
      </c>
      <c r="W226" s="28">
        <v>24284860.188692063</v>
      </c>
      <c r="X226" s="46">
        <v>90621283.699083969</v>
      </c>
      <c r="Y226" s="91">
        <v>-4076225</v>
      </c>
      <c r="Z226" s="46">
        <v>27144184.236691047</v>
      </c>
      <c r="AA226" s="31">
        <f t="shared" si="40"/>
        <v>113689242.93577501</v>
      </c>
      <c r="AB226" s="47">
        <f t="shared" si="41"/>
        <v>1803.3888984450844</v>
      </c>
    </row>
    <row r="227" spans="1:28" ht="14.4" x14ac:dyDescent="0.3">
      <c r="A227" s="29">
        <v>700</v>
      </c>
      <c r="B227" s="26" t="s">
        <v>225</v>
      </c>
      <c r="C227" s="105">
        <v>4922</v>
      </c>
      <c r="D227" s="143">
        <v>10039536.765294459</v>
      </c>
      <c r="E227" s="73">
        <v>524340.09480192652</v>
      </c>
      <c r="F227" s="96">
        <f t="shared" si="38"/>
        <v>10563876.860096386</v>
      </c>
      <c r="G227" s="154">
        <v>-999526</v>
      </c>
      <c r="H227" s="47">
        <v>2749754.798638857</v>
      </c>
      <c r="I227" s="144">
        <f t="shared" si="39"/>
        <v>12314105.658735242</v>
      </c>
      <c r="J227" s="28">
        <f t="shared" si="32"/>
        <v>2501.8499916162618</v>
      </c>
      <c r="K227" s="142"/>
      <c r="L227" s="97">
        <f t="shared" si="33"/>
        <v>339369.12941126712</v>
      </c>
      <c r="M227" s="98">
        <f t="shared" si="34"/>
        <v>2.8340425576814422E-2</v>
      </c>
      <c r="N227" s="97">
        <f t="shared" si="35"/>
        <v>104.02529611686759</v>
      </c>
      <c r="O227" s="45"/>
      <c r="P227" s="99">
        <f t="shared" si="36"/>
        <v>-1.3895710583121779E-2</v>
      </c>
      <c r="Q227" s="99">
        <f t="shared" si="37"/>
        <v>0.16422657252534467</v>
      </c>
      <c r="R227" s="137"/>
      <c r="S227" s="67">
        <v>700</v>
      </c>
      <c r="T227" s="38" t="s">
        <v>225</v>
      </c>
      <c r="U227" s="30">
        <v>4994</v>
      </c>
      <c r="V227" s="30">
        <v>9916085.981249366</v>
      </c>
      <c r="W227" s="28">
        <v>796651.98518136237</v>
      </c>
      <c r="X227" s="46">
        <v>10712737.966430727</v>
      </c>
      <c r="Y227" s="91">
        <v>-1099874</v>
      </c>
      <c r="Z227" s="46">
        <v>2361872.5628932472</v>
      </c>
      <c r="AA227" s="31">
        <f t="shared" si="40"/>
        <v>11974736.529323975</v>
      </c>
      <c r="AB227" s="47">
        <f t="shared" si="41"/>
        <v>2397.8246954993942</v>
      </c>
    </row>
    <row r="228" spans="1:28" ht="14.4" x14ac:dyDescent="0.3">
      <c r="A228" s="29">
        <v>702</v>
      </c>
      <c r="B228" s="26" t="s">
        <v>226</v>
      </c>
      <c r="C228" s="105">
        <v>4215</v>
      </c>
      <c r="D228" s="143">
        <v>9961618.1370607838</v>
      </c>
      <c r="E228" s="73">
        <v>2789537.9040982551</v>
      </c>
      <c r="F228" s="96">
        <f t="shared" si="38"/>
        <v>12751156.041159039</v>
      </c>
      <c r="G228" s="155">
        <v>-791143</v>
      </c>
      <c r="H228" s="47">
        <v>2971656.1083860281</v>
      </c>
      <c r="I228" s="144">
        <f t="shared" si="39"/>
        <v>14931669.149545068</v>
      </c>
      <c r="J228" s="28">
        <f t="shared" si="32"/>
        <v>3542.5075087888654</v>
      </c>
      <c r="K228" s="142"/>
      <c r="L228" s="97">
        <f t="shared" si="33"/>
        <v>901793.59608584084</v>
      </c>
      <c r="M228" s="98">
        <f t="shared" si="34"/>
        <v>6.4276663941149018E-2</v>
      </c>
      <c r="N228" s="97">
        <f t="shared" si="35"/>
        <v>266.79526189201124</v>
      </c>
      <c r="O228" s="45"/>
      <c r="P228" s="99">
        <f t="shared" si="36"/>
        <v>2.9352592439062519E-2</v>
      </c>
      <c r="Q228" s="99">
        <f t="shared" si="37"/>
        <v>0.13719604368289895</v>
      </c>
      <c r="R228" s="137"/>
      <c r="S228" s="67">
        <v>702</v>
      </c>
      <c r="T228" s="38" t="s">
        <v>226</v>
      </c>
      <c r="U228" s="30">
        <v>4283</v>
      </c>
      <c r="V228" s="30">
        <v>9471557.1074226238</v>
      </c>
      <c r="W228" s="28">
        <v>2915992.246239596</v>
      </c>
      <c r="X228" s="46">
        <v>12387549.353662219</v>
      </c>
      <c r="Y228" s="91">
        <v>-970817</v>
      </c>
      <c r="Z228" s="46">
        <v>2613143.1997970077</v>
      </c>
      <c r="AA228" s="31">
        <f t="shared" si="40"/>
        <v>14029875.553459227</v>
      </c>
      <c r="AB228" s="47">
        <f t="shared" si="41"/>
        <v>3275.7122468968541</v>
      </c>
    </row>
    <row r="229" spans="1:28" ht="14.4" x14ac:dyDescent="0.3">
      <c r="A229" s="29">
        <v>704</v>
      </c>
      <c r="B229" s="26" t="s">
        <v>227</v>
      </c>
      <c r="C229" s="105">
        <v>6354</v>
      </c>
      <c r="D229" s="143">
        <v>5753230.6839937475</v>
      </c>
      <c r="E229" s="73">
        <v>143643.88782064602</v>
      </c>
      <c r="F229" s="96">
        <f t="shared" si="38"/>
        <v>5896874.5718143936</v>
      </c>
      <c r="G229" s="154">
        <v>-969588</v>
      </c>
      <c r="H229" s="47">
        <v>2838864.1321994583</v>
      </c>
      <c r="I229" s="144">
        <f t="shared" si="39"/>
        <v>7766150.7040138524</v>
      </c>
      <c r="J229" s="28">
        <f t="shared" si="32"/>
        <v>1222.2459401973329</v>
      </c>
      <c r="K229" s="142"/>
      <c r="L229" s="97">
        <f t="shared" si="33"/>
        <v>1350149.8372193146</v>
      </c>
      <c r="M229" s="98">
        <f t="shared" si="34"/>
        <v>0.210434796573501</v>
      </c>
      <c r="N229" s="97">
        <f t="shared" si="35"/>
        <v>208.17910492081353</v>
      </c>
      <c r="O229" s="45"/>
      <c r="P229" s="99">
        <f t="shared" si="36"/>
        <v>0.14823585729811017</v>
      </c>
      <c r="Q229" s="99">
        <f t="shared" si="37"/>
        <v>0.19751936157348804</v>
      </c>
      <c r="R229" s="137"/>
      <c r="S229" s="67">
        <v>704</v>
      </c>
      <c r="T229" s="38" t="s">
        <v>227</v>
      </c>
      <c r="U229" s="30">
        <v>6327</v>
      </c>
      <c r="V229" s="30">
        <v>5145499.2722566146</v>
      </c>
      <c r="W229" s="28">
        <v>-9904.0595359407798</v>
      </c>
      <c r="X229" s="46">
        <v>5135595.2127206735</v>
      </c>
      <c r="Y229" s="91">
        <v>-1090215</v>
      </c>
      <c r="Z229" s="46">
        <v>2370620.6540738642</v>
      </c>
      <c r="AA229" s="31">
        <f t="shared" si="40"/>
        <v>6416000.8667945378</v>
      </c>
      <c r="AB229" s="47">
        <f t="shared" si="41"/>
        <v>1014.0668352765193</v>
      </c>
    </row>
    <row r="230" spans="1:28" ht="14.4" x14ac:dyDescent="0.3">
      <c r="A230" s="29">
        <v>707</v>
      </c>
      <c r="B230" s="26" t="s">
        <v>228</v>
      </c>
      <c r="C230" s="105">
        <v>2066</v>
      </c>
      <c r="D230" s="143">
        <v>6046988.875543125</v>
      </c>
      <c r="E230" s="73">
        <v>2704382.6918184906</v>
      </c>
      <c r="F230" s="96">
        <f t="shared" si="38"/>
        <v>8751371.5673616156</v>
      </c>
      <c r="G230" s="155">
        <v>-531258</v>
      </c>
      <c r="H230" s="47">
        <v>1714787.5252768241</v>
      </c>
      <c r="I230" s="144">
        <f t="shared" si="39"/>
        <v>9934901.0926384404</v>
      </c>
      <c r="J230" s="28">
        <f t="shared" si="32"/>
        <v>4808.7614194764956</v>
      </c>
      <c r="K230" s="142"/>
      <c r="L230" s="97">
        <f t="shared" si="33"/>
        <v>393812.92877974734</v>
      </c>
      <c r="M230" s="98">
        <f t="shared" si="34"/>
        <v>4.1275473197228893E-2</v>
      </c>
      <c r="N230" s="97">
        <f t="shared" si="35"/>
        <v>320.94948915726127</v>
      </c>
      <c r="O230" s="45"/>
      <c r="P230" s="99">
        <f t="shared" si="36"/>
        <v>2.6031635725202396E-2</v>
      </c>
      <c r="Q230" s="99">
        <f t="shared" si="37"/>
        <v>0.11064587915712387</v>
      </c>
      <c r="R230" s="137"/>
      <c r="S230" s="67">
        <v>707</v>
      </c>
      <c r="T230" s="38" t="s">
        <v>228</v>
      </c>
      <c r="U230" s="30">
        <v>2126</v>
      </c>
      <c r="V230" s="30">
        <v>5798529.84273885</v>
      </c>
      <c r="W230" s="28">
        <v>2730809.080788706</v>
      </c>
      <c r="X230" s="46">
        <v>8529338.9235275555</v>
      </c>
      <c r="Y230" s="91">
        <v>-532206</v>
      </c>
      <c r="Z230" s="46">
        <v>1543955.2403311371</v>
      </c>
      <c r="AA230" s="31">
        <f t="shared" si="40"/>
        <v>9541088.1638586931</v>
      </c>
      <c r="AB230" s="47">
        <f t="shared" si="41"/>
        <v>4487.8119303192343</v>
      </c>
    </row>
    <row r="231" spans="1:28" ht="14.4" x14ac:dyDescent="0.3">
      <c r="A231" s="29">
        <v>710</v>
      </c>
      <c r="B231" s="26" t="s">
        <v>229</v>
      </c>
      <c r="C231" s="105">
        <v>27528</v>
      </c>
      <c r="D231" s="143">
        <v>44761454.869971745</v>
      </c>
      <c r="E231" s="73">
        <v>11590422.106952233</v>
      </c>
      <c r="F231" s="96">
        <f t="shared" si="38"/>
        <v>56351876.97692398</v>
      </c>
      <c r="G231" s="154">
        <v>-741513</v>
      </c>
      <c r="H231" s="47">
        <v>15914644.252949983</v>
      </c>
      <c r="I231" s="144">
        <f t="shared" si="39"/>
        <v>71525008.229873955</v>
      </c>
      <c r="J231" s="28">
        <f t="shared" si="32"/>
        <v>2598.2638851305564</v>
      </c>
      <c r="K231" s="142"/>
      <c r="L231" s="97">
        <f t="shared" si="33"/>
        <v>6928920.9834672362</v>
      </c>
      <c r="M231" s="98">
        <f t="shared" si="34"/>
        <v>0.10726533570115999</v>
      </c>
      <c r="N231" s="97">
        <f t="shared" si="35"/>
        <v>252.38622510707</v>
      </c>
      <c r="O231" s="45"/>
      <c r="P231" s="99">
        <f t="shared" si="36"/>
        <v>8.4794454182564039E-2</v>
      </c>
      <c r="Q231" s="99">
        <f t="shared" si="37"/>
        <v>0.17492077126898398</v>
      </c>
      <c r="R231" s="137"/>
      <c r="S231" s="67">
        <v>710</v>
      </c>
      <c r="T231" s="38" t="s">
        <v>229</v>
      </c>
      <c r="U231" s="30">
        <v>27536</v>
      </c>
      <c r="V231" s="30">
        <v>41861332.936794937</v>
      </c>
      <c r="W231" s="28">
        <v>10085721.880504414</v>
      </c>
      <c r="X231" s="46">
        <v>51947054.817299351</v>
      </c>
      <c r="Y231" s="91">
        <v>-896259</v>
      </c>
      <c r="Z231" s="46">
        <v>13545291.429107364</v>
      </c>
      <c r="AA231" s="31">
        <f t="shared" si="40"/>
        <v>64596087.246406719</v>
      </c>
      <c r="AB231" s="47">
        <f t="shared" si="41"/>
        <v>2345.8776600234864</v>
      </c>
    </row>
    <row r="232" spans="1:28" ht="14.4" x14ac:dyDescent="0.3">
      <c r="A232" s="29">
        <v>729</v>
      </c>
      <c r="B232" s="26" t="s">
        <v>230</v>
      </c>
      <c r="C232" s="105">
        <v>9208</v>
      </c>
      <c r="D232" s="143">
        <v>20785352.623878457</v>
      </c>
      <c r="E232" s="73">
        <v>8907477.6607245002</v>
      </c>
      <c r="F232" s="96">
        <f t="shared" si="38"/>
        <v>29692830.284602955</v>
      </c>
      <c r="G232" s="155">
        <v>241103</v>
      </c>
      <c r="H232" s="47">
        <v>6271330.8383772764</v>
      </c>
      <c r="I232" s="144">
        <f t="shared" si="39"/>
        <v>36205264.12298023</v>
      </c>
      <c r="J232" s="28">
        <f t="shared" si="32"/>
        <v>3931.9357214357328</v>
      </c>
      <c r="K232" s="142"/>
      <c r="L232" s="97">
        <f t="shared" si="33"/>
        <v>1974528.3833394796</v>
      </c>
      <c r="M232" s="98">
        <f t="shared" si="34"/>
        <v>5.7682908084645282E-2</v>
      </c>
      <c r="N232" s="97">
        <f t="shared" si="35"/>
        <v>254.76999583247243</v>
      </c>
      <c r="O232" s="45"/>
      <c r="P232" s="99">
        <f t="shared" si="36"/>
        <v>4.0750784161485809E-2</v>
      </c>
      <c r="Q232" s="99">
        <f t="shared" si="37"/>
        <v>0.13778258819887657</v>
      </c>
      <c r="R232" s="137"/>
      <c r="S232" s="67">
        <v>729</v>
      </c>
      <c r="T232" s="38" t="s">
        <v>230</v>
      </c>
      <c r="U232" s="30">
        <v>9309</v>
      </c>
      <c r="V232" s="30">
        <v>19656503.454478201</v>
      </c>
      <c r="W232" s="28">
        <v>8873698.7192592267</v>
      </c>
      <c r="X232" s="46">
        <v>28530202.173737429</v>
      </c>
      <c r="Y232" s="49">
        <v>188645</v>
      </c>
      <c r="Z232" s="46">
        <v>5511888.5659033228</v>
      </c>
      <c r="AA232" s="31">
        <f t="shared" si="40"/>
        <v>34230735.73964075</v>
      </c>
      <c r="AB232" s="47">
        <f t="shared" si="41"/>
        <v>3677.1657256032604</v>
      </c>
    </row>
    <row r="233" spans="1:28" ht="14.4" x14ac:dyDescent="0.3">
      <c r="A233" s="29">
        <v>732</v>
      </c>
      <c r="B233" s="26" t="s">
        <v>231</v>
      </c>
      <c r="C233" s="105">
        <v>3407</v>
      </c>
      <c r="D233" s="143">
        <v>16228085.783183079</v>
      </c>
      <c r="E233" s="73">
        <v>2859442.4142632824</v>
      </c>
      <c r="F233" s="96">
        <f t="shared" si="38"/>
        <v>19087528.197446361</v>
      </c>
      <c r="G233" s="154">
        <v>174626</v>
      </c>
      <c r="H233" s="47">
        <v>2476094.1220306111</v>
      </c>
      <c r="I233" s="144">
        <f t="shared" si="39"/>
        <v>21738248.319476973</v>
      </c>
      <c r="J233" s="28">
        <f t="shared" si="32"/>
        <v>6380.4661929782724</v>
      </c>
      <c r="K233" s="142"/>
      <c r="L233" s="97">
        <f t="shared" si="33"/>
        <v>882013.01443936303</v>
      </c>
      <c r="M233" s="98">
        <f t="shared" si="34"/>
        <v>4.2290135373871711E-2</v>
      </c>
      <c r="N233" s="97">
        <f t="shared" si="35"/>
        <v>246.27933855544597</v>
      </c>
      <c r="O233" s="45"/>
      <c r="P233" s="99">
        <f t="shared" si="36"/>
        <v>1.3220747203632532E-2</v>
      </c>
      <c r="Q233" s="99">
        <f t="shared" si="37"/>
        <v>0.12079013634115743</v>
      </c>
      <c r="R233" s="137"/>
      <c r="S233" s="67">
        <v>732</v>
      </c>
      <c r="T233" s="38" t="s">
        <v>231</v>
      </c>
      <c r="U233" s="30">
        <v>3400</v>
      </c>
      <c r="V233" s="30">
        <v>15790571.062540593</v>
      </c>
      <c r="W233" s="28">
        <v>3047898.4912320152</v>
      </c>
      <c r="X233" s="46">
        <v>18838469.553772606</v>
      </c>
      <c r="Y233" s="91">
        <v>-191474</v>
      </c>
      <c r="Z233" s="46">
        <v>2209239.7512650061</v>
      </c>
      <c r="AA233" s="31">
        <f t="shared" si="40"/>
        <v>20856235.30503761</v>
      </c>
      <c r="AB233" s="47">
        <f t="shared" si="41"/>
        <v>6134.1868544228264</v>
      </c>
    </row>
    <row r="234" spans="1:28" ht="14.4" x14ac:dyDescent="0.3">
      <c r="A234" s="29">
        <v>734</v>
      </c>
      <c r="B234" s="26" t="s">
        <v>232</v>
      </c>
      <c r="C234" s="105">
        <v>51562</v>
      </c>
      <c r="D234" s="143">
        <v>77228186.485168993</v>
      </c>
      <c r="E234" s="73">
        <v>26611921.804892667</v>
      </c>
      <c r="F234" s="96">
        <f t="shared" si="38"/>
        <v>103840108.29006165</v>
      </c>
      <c r="G234" s="155">
        <v>-2395741</v>
      </c>
      <c r="H234" s="47">
        <v>29986894.674142532</v>
      </c>
      <c r="I234" s="144">
        <f t="shared" si="39"/>
        <v>131431261.96420419</v>
      </c>
      <c r="J234" s="28">
        <f t="shared" si="32"/>
        <v>2548.994646526593</v>
      </c>
      <c r="K234" s="142"/>
      <c r="L234" s="97">
        <f t="shared" si="33"/>
        <v>8062677.7190755755</v>
      </c>
      <c r="M234" s="98">
        <f t="shared" si="34"/>
        <v>6.5354383114710521E-2</v>
      </c>
      <c r="N234" s="97">
        <f t="shared" si="35"/>
        <v>168.87803654591244</v>
      </c>
      <c r="O234" s="45"/>
      <c r="P234" s="99">
        <f t="shared" si="36"/>
        <v>3.6766146019265644E-2</v>
      </c>
      <c r="Q234" s="99">
        <f t="shared" si="37"/>
        <v>0.18222092151738511</v>
      </c>
      <c r="R234" s="137"/>
      <c r="S234" s="67">
        <v>734</v>
      </c>
      <c r="T234" s="38" t="s">
        <v>232</v>
      </c>
      <c r="U234" s="30">
        <v>51833</v>
      </c>
      <c r="V234" s="30">
        <v>73022846.436291456</v>
      </c>
      <c r="W234" s="28">
        <v>27134849.384277936</v>
      </c>
      <c r="X234" s="46">
        <v>100157695.8205694</v>
      </c>
      <c r="Y234" s="91">
        <v>-2153994</v>
      </c>
      <c r="Z234" s="46">
        <v>25364882.424559224</v>
      </c>
      <c r="AA234" s="31">
        <f t="shared" si="40"/>
        <v>123368584.24512862</v>
      </c>
      <c r="AB234" s="47">
        <f t="shared" si="41"/>
        <v>2380.1166099806806</v>
      </c>
    </row>
    <row r="235" spans="1:28" ht="14.4" x14ac:dyDescent="0.3">
      <c r="A235" s="29">
        <v>738</v>
      </c>
      <c r="B235" s="26" t="s">
        <v>233</v>
      </c>
      <c r="C235" s="105">
        <v>2950</v>
      </c>
      <c r="D235" s="143">
        <v>2778797.8469701381</v>
      </c>
      <c r="E235" s="73">
        <v>1350200.4303854329</v>
      </c>
      <c r="F235" s="96">
        <f t="shared" si="38"/>
        <v>4128998.2773555713</v>
      </c>
      <c r="G235" s="154">
        <v>-571096</v>
      </c>
      <c r="H235" s="47">
        <v>1901220.5322635048</v>
      </c>
      <c r="I235" s="144">
        <f t="shared" si="39"/>
        <v>5459122.8096190766</v>
      </c>
      <c r="J235" s="28">
        <f t="shared" si="32"/>
        <v>1850.5501049556192</v>
      </c>
      <c r="K235" s="142"/>
      <c r="L235" s="97">
        <f t="shared" si="33"/>
        <v>65774.21154088527</v>
      </c>
      <c r="M235" s="98">
        <f t="shared" si="34"/>
        <v>1.219543115835727E-2</v>
      </c>
      <c r="N235" s="97">
        <f t="shared" si="35"/>
        <v>19.192346694773278</v>
      </c>
      <c r="O235" s="45"/>
      <c r="P235" s="99">
        <f t="shared" si="36"/>
        <v>-6.0012614363873507E-2</v>
      </c>
      <c r="Q235" s="99">
        <f t="shared" si="37"/>
        <v>0.20094155364750854</v>
      </c>
      <c r="R235" s="137"/>
      <c r="S235" s="67">
        <v>738</v>
      </c>
      <c r="T235" s="38" t="s">
        <v>233</v>
      </c>
      <c r="U235" s="30">
        <v>2945</v>
      </c>
      <c r="V235" s="30">
        <v>2839909.7078750087</v>
      </c>
      <c r="W235" s="28">
        <v>1552700.5978061841</v>
      </c>
      <c r="X235" s="46">
        <v>4392610.3056811932</v>
      </c>
      <c r="Y235" s="91">
        <v>-582370</v>
      </c>
      <c r="Z235" s="46">
        <v>1583108.2923969978</v>
      </c>
      <c r="AA235" s="31">
        <f t="shared" si="40"/>
        <v>5393348.5980781913</v>
      </c>
      <c r="AB235" s="47">
        <f t="shared" si="41"/>
        <v>1831.3577582608459</v>
      </c>
    </row>
    <row r="236" spans="1:28" ht="14.4" x14ac:dyDescent="0.3">
      <c r="A236" s="29">
        <v>739</v>
      </c>
      <c r="B236" s="26" t="s">
        <v>234</v>
      </c>
      <c r="C236" s="105">
        <v>3326</v>
      </c>
      <c r="D236" s="143">
        <v>8972429.555461416</v>
      </c>
      <c r="E236" s="73">
        <v>2151928.6708163964</v>
      </c>
      <c r="F236" s="96">
        <f t="shared" si="38"/>
        <v>11124358.226277813</v>
      </c>
      <c r="G236" s="155">
        <v>350712</v>
      </c>
      <c r="H236" s="47">
        <v>2410331.6094352021</v>
      </c>
      <c r="I236" s="144">
        <f t="shared" si="39"/>
        <v>13885401.835713016</v>
      </c>
      <c r="J236" s="28">
        <f t="shared" si="32"/>
        <v>4174.8051219822655</v>
      </c>
      <c r="K236" s="142"/>
      <c r="L236" s="97">
        <f t="shared" si="33"/>
        <v>1006946.2216586638</v>
      </c>
      <c r="M236" s="98">
        <f t="shared" si="34"/>
        <v>7.8188429718216837E-2</v>
      </c>
      <c r="N236" s="97">
        <f t="shared" si="35"/>
        <v>367.98998333185091</v>
      </c>
      <c r="O236" s="45"/>
      <c r="P236" s="99">
        <f t="shared" si="36"/>
        <v>5.9119286712799868E-2</v>
      </c>
      <c r="Q236" s="99">
        <f t="shared" si="37"/>
        <v>0.1358402672232113</v>
      </c>
      <c r="R236" s="137"/>
      <c r="S236" s="67">
        <v>739</v>
      </c>
      <c r="T236" s="38" t="s">
        <v>234</v>
      </c>
      <c r="U236" s="30">
        <v>3383</v>
      </c>
      <c r="V236" s="30">
        <v>8109528.9356879406</v>
      </c>
      <c r="W236" s="28">
        <v>2393875.5116095929</v>
      </c>
      <c r="X236" s="46">
        <v>10503404.447297534</v>
      </c>
      <c r="Y236" s="49">
        <v>252982</v>
      </c>
      <c r="Z236" s="46">
        <v>2122069.1667568185</v>
      </c>
      <c r="AA236" s="31">
        <f t="shared" si="40"/>
        <v>12878455.614054352</v>
      </c>
      <c r="AB236" s="47">
        <f t="shared" si="41"/>
        <v>3806.8151386504146</v>
      </c>
    </row>
    <row r="237" spans="1:28" ht="14.4" x14ac:dyDescent="0.3">
      <c r="A237" s="29">
        <v>740</v>
      </c>
      <c r="B237" s="26" t="s">
        <v>235</v>
      </c>
      <c r="C237" s="105">
        <v>32662</v>
      </c>
      <c r="D237" s="143">
        <v>63041977.044536024</v>
      </c>
      <c r="E237" s="73">
        <v>16474281.481635027</v>
      </c>
      <c r="F237" s="96">
        <f t="shared" si="38"/>
        <v>79516258.526171058</v>
      </c>
      <c r="G237" s="154">
        <v>-1621842</v>
      </c>
      <c r="H237" s="47">
        <v>20196239.982418656</v>
      </c>
      <c r="I237" s="144">
        <f t="shared" si="39"/>
        <v>98090656.508589715</v>
      </c>
      <c r="J237" s="28">
        <f t="shared" si="32"/>
        <v>3003.2042284180307</v>
      </c>
      <c r="K237" s="142"/>
      <c r="L237" s="97">
        <f t="shared" si="33"/>
        <v>5515221.0554552972</v>
      </c>
      <c r="M237" s="98">
        <f t="shared" si="34"/>
        <v>5.957542655305504E-2</v>
      </c>
      <c r="N237" s="97">
        <f t="shared" si="35"/>
        <v>195.67601063631128</v>
      </c>
      <c r="O237" s="45"/>
      <c r="P237" s="99">
        <f t="shared" si="36"/>
        <v>3.7568880895086476E-2</v>
      </c>
      <c r="Q237" s="99">
        <f t="shared" si="37"/>
        <v>0.13380652069170917</v>
      </c>
      <c r="R237" s="137"/>
      <c r="S237" s="67">
        <v>740</v>
      </c>
      <c r="T237" s="38" t="s">
        <v>235</v>
      </c>
      <c r="U237" s="30">
        <v>32974</v>
      </c>
      <c r="V237" s="30">
        <v>59827067.674027093</v>
      </c>
      <c r="W237" s="28">
        <v>16810021.188520759</v>
      </c>
      <c r="X237" s="46">
        <v>76637088.862547845</v>
      </c>
      <c r="Y237" s="91">
        <v>-1874428</v>
      </c>
      <c r="Z237" s="46">
        <v>17812774.59058658</v>
      </c>
      <c r="AA237" s="31">
        <f t="shared" si="40"/>
        <v>92575435.453134418</v>
      </c>
      <c r="AB237" s="47">
        <f t="shared" si="41"/>
        <v>2807.5282177817194</v>
      </c>
    </row>
    <row r="238" spans="1:28" ht="14.4" x14ac:dyDescent="0.3">
      <c r="A238" s="29">
        <v>742</v>
      </c>
      <c r="B238" s="26" t="s">
        <v>236</v>
      </c>
      <c r="C238" s="105">
        <v>1009</v>
      </c>
      <c r="D238" s="143">
        <v>3785595.2605189998</v>
      </c>
      <c r="E238" s="73">
        <v>75677.077504278408</v>
      </c>
      <c r="F238" s="96">
        <f t="shared" si="38"/>
        <v>3861272.3380232784</v>
      </c>
      <c r="G238" s="155">
        <v>282399</v>
      </c>
      <c r="H238" s="47">
        <v>755642.03083794226</v>
      </c>
      <c r="I238" s="144">
        <f t="shared" si="39"/>
        <v>4899313.3688612208</v>
      </c>
      <c r="J238" s="28">
        <f t="shared" si="32"/>
        <v>4855.612853182578</v>
      </c>
      <c r="K238" s="142"/>
      <c r="L238" s="97">
        <f t="shared" si="33"/>
        <v>-143489.03157650679</v>
      </c>
      <c r="M238" s="98">
        <f t="shared" si="34"/>
        <v>-2.8454224493121443E-2</v>
      </c>
      <c r="N238" s="97">
        <f t="shared" si="35"/>
        <v>-162.10097809874333</v>
      </c>
      <c r="O238" s="45"/>
      <c r="P238" s="99">
        <f t="shared" si="36"/>
        <v>-6.0587504591925856E-2</v>
      </c>
      <c r="Q238" s="99">
        <f t="shared" si="37"/>
        <v>0.13574889488985864</v>
      </c>
      <c r="R238" s="137"/>
      <c r="S238" s="67">
        <v>742</v>
      </c>
      <c r="T238" s="38" t="s">
        <v>236</v>
      </c>
      <c r="U238" s="30">
        <v>1005</v>
      </c>
      <c r="V238" s="30">
        <v>3761537.9229298648</v>
      </c>
      <c r="W238" s="28">
        <v>348767.56789285305</v>
      </c>
      <c r="X238" s="46">
        <v>4110305.490822718</v>
      </c>
      <c r="Y238" s="49">
        <v>267172</v>
      </c>
      <c r="Z238" s="46">
        <v>665324.90961500967</v>
      </c>
      <c r="AA238" s="31">
        <f t="shared" si="40"/>
        <v>5042802.4004377276</v>
      </c>
      <c r="AB238" s="47">
        <f t="shared" si="41"/>
        <v>5017.7138312813213</v>
      </c>
    </row>
    <row r="239" spans="1:28" ht="14.4" x14ac:dyDescent="0.3">
      <c r="A239" s="29">
        <v>743</v>
      </c>
      <c r="B239" s="26" t="s">
        <v>237</v>
      </c>
      <c r="C239" s="105">
        <v>64130</v>
      </c>
      <c r="D239" s="143">
        <v>74003204.669893742</v>
      </c>
      <c r="E239" s="73">
        <v>20330964.687877394</v>
      </c>
      <c r="F239" s="96">
        <f t="shared" si="38"/>
        <v>94334169.357771128</v>
      </c>
      <c r="G239" s="154">
        <v>-2731351</v>
      </c>
      <c r="H239" s="47">
        <v>32063296.597989656</v>
      </c>
      <c r="I239" s="144">
        <f t="shared" si="39"/>
        <v>123666114.95576078</v>
      </c>
      <c r="J239" s="28">
        <f t="shared" si="32"/>
        <v>1928.3660526393385</v>
      </c>
      <c r="K239" s="142"/>
      <c r="L239" s="97">
        <f t="shared" si="33"/>
        <v>7996259.6189985275</v>
      </c>
      <c r="M239" s="98">
        <f t="shared" si="34"/>
        <v>6.9130021782409484E-2</v>
      </c>
      <c r="N239" s="97">
        <f t="shared" si="35"/>
        <v>114.8188311037361</v>
      </c>
      <c r="O239" s="45"/>
      <c r="P239" s="99">
        <f t="shared" si="36"/>
        <v>3.1992970399713938E-2</v>
      </c>
      <c r="Q239" s="99">
        <f t="shared" si="37"/>
        <v>0.18118370995540944</v>
      </c>
      <c r="R239" s="137"/>
      <c r="S239" s="67">
        <v>743</v>
      </c>
      <c r="T239" s="38" t="s">
        <v>237</v>
      </c>
      <c r="U239" s="30">
        <v>63781</v>
      </c>
      <c r="V239" s="30">
        <v>72519694.392744586</v>
      </c>
      <c r="W239" s="28">
        <v>18890007.091203902</v>
      </c>
      <c r="X239" s="46">
        <v>91409701.483948484</v>
      </c>
      <c r="Y239" s="91">
        <v>-2884901</v>
      </c>
      <c r="Z239" s="46">
        <v>27145054.852813765</v>
      </c>
      <c r="AA239" s="31">
        <f t="shared" si="40"/>
        <v>115669855.33676225</v>
      </c>
      <c r="AB239" s="47">
        <f t="shared" si="41"/>
        <v>1813.5472215356024</v>
      </c>
    </row>
    <row r="240" spans="1:28" ht="14.4" x14ac:dyDescent="0.3">
      <c r="A240" s="29">
        <v>746</v>
      </c>
      <c r="B240" s="26" t="s">
        <v>238</v>
      </c>
      <c r="C240" s="105">
        <v>4834</v>
      </c>
      <c r="D240" s="143">
        <v>13171341.34918249</v>
      </c>
      <c r="E240" s="73">
        <v>4721292.423355951</v>
      </c>
      <c r="F240" s="96">
        <f t="shared" si="38"/>
        <v>17892633.772538442</v>
      </c>
      <c r="G240" s="155">
        <v>210203</v>
      </c>
      <c r="H240" s="47">
        <v>2948742.6304363091</v>
      </c>
      <c r="I240" s="144">
        <f t="shared" si="39"/>
        <v>21051579.402974751</v>
      </c>
      <c r="J240" s="28">
        <f t="shared" si="32"/>
        <v>4354.8985111656493</v>
      </c>
      <c r="K240" s="142"/>
      <c r="L240" s="97">
        <f t="shared" si="33"/>
        <v>918429.8945719488</v>
      </c>
      <c r="M240" s="98">
        <f t="shared" si="34"/>
        <v>4.5617795377153061E-2</v>
      </c>
      <c r="N240" s="97">
        <f t="shared" si="35"/>
        <v>254.46072941355123</v>
      </c>
      <c r="O240" s="45"/>
      <c r="P240" s="99">
        <f t="shared" si="36"/>
        <v>2.963405056749413E-2</v>
      </c>
      <c r="Q240" s="99">
        <f t="shared" si="37"/>
        <v>0.14128796969120505</v>
      </c>
      <c r="R240" s="137"/>
      <c r="S240" s="67">
        <v>746</v>
      </c>
      <c r="T240" s="38" t="s">
        <v>238</v>
      </c>
      <c r="U240" s="30">
        <v>4910</v>
      </c>
      <c r="V240" s="30">
        <v>12668750.054015318</v>
      </c>
      <c r="W240" s="28">
        <v>4708913.1678611543</v>
      </c>
      <c r="X240" s="46">
        <v>17377663.221876472</v>
      </c>
      <c r="Y240" s="49">
        <v>171789</v>
      </c>
      <c r="Z240" s="46">
        <v>2583697.2865263284</v>
      </c>
      <c r="AA240" s="31">
        <f t="shared" si="40"/>
        <v>20133149.508402802</v>
      </c>
      <c r="AB240" s="47">
        <f t="shared" si="41"/>
        <v>4100.4377817520981</v>
      </c>
    </row>
    <row r="241" spans="1:28" ht="14.4" x14ac:dyDescent="0.3">
      <c r="A241" s="29">
        <v>747</v>
      </c>
      <c r="B241" s="26" t="s">
        <v>239</v>
      </c>
      <c r="C241" s="105">
        <v>1385</v>
      </c>
      <c r="D241" s="143">
        <v>3405184.9148014551</v>
      </c>
      <c r="E241" s="73">
        <v>1505293.4720425324</v>
      </c>
      <c r="F241" s="96">
        <f t="shared" si="38"/>
        <v>4910478.3868439877</v>
      </c>
      <c r="G241" s="154">
        <v>-217082</v>
      </c>
      <c r="H241" s="47">
        <v>1111615.7625314728</v>
      </c>
      <c r="I241" s="144">
        <f t="shared" si="39"/>
        <v>5805012.149375461</v>
      </c>
      <c r="J241" s="28">
        <f t="shared" si="32"/>
        <v>4191.3445121844488</v>
      </c>
      <c r="K241" s="142"/>
      <c r="L241" s="97">
        <f t="shared" si="33"/>
        <v>364507.53101982828</v>
      </c>
      <c r="M241" s="98">
        <f t="shared" si="34"/>
        <v>6.6998845987561909E-2</v>
      </c>
      <c r="N241" s="97">
        <f t="shared" si="35"/>
        <v>405.32877220140563</v>
      </c>
      <c r="O241" s="45"/>
      <c r="P241" s="99">
        <f t="shared" si="36"/>
        <v>4.5873872176641184E-2</v>
      </c>
      <c r="Q241" s="99">
        <f t="shared" si="37"/>
        <v>0.11947732339471639</v>
      </c>
      <c r="R241" s="137"/>
      <c r="S241" s="67">
        <v>747</v>
      </c>
      <c r="T241" s="38" t="s">
        <v>239</v>
      </c>
      <c r="U241" s="30">
        <v>1437</v>
      </c>
      <c r="V241" s="30">
        <v>3116208.3066688343</v>
      </c>
      <c r="W241" s="28">
        <v>1578887.8396996071</v>
      </c>
      <c r="X241" s="46">
        <v>4695096.1463684412</v>
      </c>
      <c r="Y241" s="91">
        <v>-247569</v>
      </c>
      <c r="Z241" s="46">
        <v>992977.47198719124</v>
      </c>
      <c r="AA241" s="31">
        <f t="shared" si="40"/>
        <v>5440504.6183556328</v>
      </c>
      <c r="AB241" s="47">
        <f t="shared" si="41"/>
        <v>3786.0157399830432</v>
      </c>
    </row>
    <row r="242" spans="1:28" ht="14.4" x14ac:dyDescent="0.3">
      <c r="A242" s="29">
        <v>748</v>
      </c>
      <c r="B242" s="26" t="s">
        <v>240</v>
      </c>
      <c r="C242" s="105">
        <v>5034</v>
      </c>
      <c r="D242" s="143">
        <v>11888578.971637946</v>
      </c>
      <c r="E242" s="73">
        <v>4830723.7938730558</v>
      </c>
      <c r="F242" s="96">
        <f t="shared" si="38"/>
        <v>16719302.765511002</v>
      </c>
      <c r="G242" s="155">
        <v>58900</v>
      </c>
      <c r="H242" s="47">
        <v>3217904.1436625966</v>
      </c>
      <c r="I242" s="144">
        <f t="shared" si="39"/>
        <v>19996106.9091736</v>
      </c>
      <c r="J242" s="28">
        <f t="shared" si="32"/>
        <v>3972.210351444895</v>
      </c>
      <c r="K242" s="142"/>
      <c r="L242" s="97">
        <f t="shared" si="33"/>
        <v>1381519.2710339054</v>
      </c>
      <c r="M242" s="98">
        <f t="shared" si="34"/>
        <v>7.4217022578748446E-2</v>
      </c>
      <c r="N242" s="97">
        <f t="shared" si="35"/>
        <v>354.21469777342872</v>
      </c>
      <c r="O242" s="45"/>
      <c r="P242" s="99">
        <f t="shared" si="36"/>
        <v>3.919739211223372E-2</v>
      </c>
      <c r="Q242" s="99">
        <f t="shared" si="37"/>
        <v>0.16407904642950433</v>
      </c>
      <c r="R242" s="137"/>
      <c r="S242" s="67">
        <v>748</v>
      </c>
      <c r="T242" s="38" t="s">
        <v>240</v>
      </c>
      <c r="U242" s="30">
        <v>5145</v>
      </c>
      <c r="V242" s="30">
        <v>11285852.182771401</v>
      </c>
      <c r="W242" s="28">
        <v>4802816.7192241792</v>
      </c>
      <c r="X242" s="46">
        <v>16088668.901995581</v>
      </c>
      <c r="Y242" s="91">
        <v>-238416</v>
      </c>
      <c r="Z242" s="46">
        <v>2764334.7361441148</v>
      </c>
      <c r="AA242" s="31">
        <f t="shared" si="40"/>
        <v>18614587.638139695</v>
      </c>
      <c r="AB242" s="47">
        <f t="shared" si="41"/>
        <v>3617.9956536714662</v>
      </c>
    </row>
    <row r="243" spans="1:28" ht="14.4" x14ac:dyDescent="0.3">
      <c r="A243" s="29">
        <v>749</v>
      </c>
      <c r="B243" s="26" t="s">
        <v>241</v>
      </c>
      <c r="C243" s="105">
        <v>21251</v>
      </c>
      <c r="D243" s="143">
        <v>30415907.618830513</v>
      </c>
      <c r="E243" s="73">
        <v>5394212.1516628684</v>
      </c>
      <c r="F243" s="96">
        <f t="shared" si="38"/>
        <v>35810119.770493381</v>
      </c>
      <c r="G243" s="154">
        <v>-2042963</v>
      </c>
      <c r="H243" s="47">
        <v>10062763.535505589</v>
      </c>
      <c r="I243" s="144">
        <f t="shared" si="39"/>
        <v>43829920.305998966</v>
      </c>
      <c r="J243" s="28">
        <f t="shared" si="32"/>
        <v>2062.4874267563391</v>
      </c>
      <c r="K243" s="142"/>
      <c r="L243" s="97">
        <f t="shared" si="33"/>
        <v>2977921.3329518288</v>
      </c>
      <c r="M243" s="98">
        <f t="shared" si="34"/>
        <v>7.2895363943305869E-2</v>
      </c>
      <c r="N243" s="97">
        <f t="shared" si="35"/>
        <v>155.56500818531094</v>
      </c>
      <c r="O243" s="45"/>
      <c r="P243" s="99">
        <f t="shared" si="36"/>
        <v>4.3211358970564495E-2</v>
      </c>
      <c r="Q243" s="99">
        <f t="shared" si="37"/>
        <v>0.20588630614617554</v>
      </c>
      <c r="R243" s="137"/>
      <c r="S243" s="67">
        <v>749</v>
      </c>
      <c r="T243" s="38" t="s">
        <v>241</v>
      </c>
      <c r="U243" s="30">
        <v>21423</v>
      </c>
      <c r="V243" s="30">
        <v>28203695.72819943</v>
      </c>
      <c r="W243" s="28">
        <v>6123115.8642573655</v>
      </c>
      <c r="X243" s="46">
        <v>34326811.592456795</v>
      </c>
      <c r="Y243" s="91">
        <v>-1819516</v>
      </c>
      <c r="Z243" s="46">
        <v>8344703.3805903411</v>
      </c>
      <c r="AA243" s="31">
        <f t="shared" si="40"/>
        <v>40851998.973047137</v>
      </c>
      <c r="AB243" s="47">
        <f t="shared" si="41"/>
        <v>1906.9224185710282</v>
      </c>
    </row>
    <row r="244" spans="1:28" ht="14.4" x14ac:dyDescent="0.3">
      <c r="A244" s="29">
        <v>751</v>
      </c>
      <c r="B244" s="26" t="s">
        <v>242</v>
      </c>
      <c r="C244" s="105">
        <v>2950</v>
      </c>
      <c r="D244" s="143">
        <v>6363937.5669066943</v>
      </c>
      <c r="E244" s="73">
        <v>1660965.564368584</v>
      </c>
      <c r="F244" s="96">
        <f t="shared" si="38"/>
        <v>8024903.1312752785</v>
      </c>
      <c r="G244" s="155">
        <v>224195</v>
      </c>
      <c r="H244" s="47">
        <v>1751007.3377359547</v>
      </c>
      <c r="I244" s="144">
        <f t="shared" si="39"/>
        <v>10000105.469011232</v>
      </c>
      <c r="J244" s="28">
        <f t="shared" si="32"/>
        <v>3389.8662606817738</v>
      </c>
      <c r="K244" s="142"/>
      <c r="L244" s="97">
        <f t="shared" si="33"/>
        <v>567043.04065791517</v>
      </c>
      <c r="M244" s="98">
        <f t="shared" si="34"/>
        <v>6.0112295976493507E-2</v>
      </c>
      <c r="N244" s="97">
        <f t="shared" si="35"/>
        <v>232.88418961305979</v>
      </c>
      <c r="O244" s="45"/>
      <c r="P244" s="99">
        <f t="shared" si="36"/>
        <v>4.9085177028439508E-2</v>
      </c>
      <c r="Q244" s="99">
        <f t="shared" si="37"/>
        <v>0.17852168914097755</v>
      </c>
      <c r="R244" s="137"/>
      <c r="S244" s="67">
        <v>751</v>
      </c>
      <c r="T244" s="38" t="s">
        <v>242</v>
      </c>
      <c r="U244" s="30">
        <v>2988</v>
      </c>
      <c r="V244" s="30">
        <v>5934825.2161066374</v>
      </c>
      <c r="W244" s="28">
        <v>1714604.3125861816</v>
      </c>
      <c r="X244" s="46">
        <v>7649429.5286928192</v>
      </c>
      <c r="Y244" s="49">
        <v>297867</v>
      </c>
      <c r="Z244" s="46">
        <v>1485765.8996604984</v>
      </c>
      <c r="AA244" s="31">
        <f t="shared" si="40"/>
        <v>9433062.4283533171</v>
      </c>
      <c r="AB244" s="47">
        <f t="shared" si="41"/>
        <v>3156.982071068714</v>
      </c>
    </row>
    <row r="245" spans="1:28" ht="14.4" x14ac:dyDescent="0.3">
      <c r="A245" s="29">
        <v>753</v>
      </c>
      <c r="B245" s="26" t="s">
        <v>243</v>
      </c>
      <c r="C245" s="105">
        <v>21687</v>
      </c>
      <c r="D245" s="143">
        <v>19556089.785202891</v>
      </c>
      <c r="E245" s="73">
        <v>-6251938.8988992833</v>
      </c>
      <c r="F245" s="96">
        <f t="shared" si="38"/>
        <v>13304150.886303607</v>
      </c>
      <c r="G245" s="154">
        <v>-2088294</v>
      </c>
      <c r="H245" s="47">
        <v>8059144.0525093926</v>
      </c>
      <c r="I245" s="144">
        <f t="shared" si="39"/>
        <v>19275000.938813001</v>
      </c>
      <c r="J245" s="28">
        <f t="shared" si="32"/>
        <v>888.78134084073417</v>
      </c>
      <c r="K245" s="142"/>
      <c r="L245" s="97">
        <f t="shared" si="33"/>
        <v>1610180.9229679219</v>
      </c>
      <c r="M245" s="98">
        <f t="shared" si="34"/>
        <v>9.1151844260151743E-2</v>
      </c>
      <c r="N245" s="97">
        <f t="shared" si="35"/>
        <v>54.354320725236789</v>
      </c>
      <c r="O245" s="45"/>
      <c r="P245" s="99">
        <f t="shared" si="36"/>
        <v>-2.8864248101426515E-2</v>
      </c>
      <c r="Q245" s="99">
        <f t="shared" si="37"/>
        <v>0.25374455130549523</v>
      </c>
      <c r="R245" s="137"/>
      <c r="S245" s="67">
        <v>753</v>
      </c>
      <c r="T245" s="38" t="s">
        <v>243</v>
      </c>
      <c r="U245" s="30">
        <v>21170</v>
      </c>
      <c r="V245" s="30">
        <v>19503794.246424299</v>
      </c>
      <c r="W245" s="28">
        <v>-5804215.3149577659</v>
      </c>
      <c r="X245" s="46">
        <v>13699578.931466533</v>
      </c>
      <c r="Y245" s="91">
        <v>-2462818</v>
      </c>
      <c r="Z245" s="46">
        <v>6428059.0843785461</v>
      </c>
      <c r="AA245" s="31">
        <f t="shared" si="40"/>
        <v>17664820.015845079</v>
      </c>
      <c r="AB245" s="47">
        <f t="shared" si="41"/>
        <v>834.42702011549738</v>
      </c>
    </row>
    <row r="246" spans="1:28" ht="14.4" x14ac:dyDescent="0.3">
      <c r="A246" s="29">
        <v>755</v>
      </c>
      <c r="B246" s="26" t="s">
        <v>244</v>
      </c>
      <c r="C246" s="105">
        <v>6149</v>
      </c>
      <c r="D246" s="143">
        <v>5640310.8883594405</v>
      </c>
      <c r="E246" s="73">
        <v>-519637.06619682832</v>
      </c>
      <c r="F246" s="96">
        <f t="shared" si="38"/>
        <v>5120673.8221626123</v>
      </c>
      <c r="G246" s="155">
        <v>-1525044</v>
      </c>
      <c r="H246" s="47">
        <v>3002660.4767796029</v>
      </c>
      <c r="I246" s="144">
        <f t="shared" si="39"/>
        <v>6598290.2989422157</v>
      </c>
      <c r="J246" s="28">
        <f t="shared" si="32"/>
        <v>1073.0672140091422</v>
      </c>
      <c r="K246" s="142"/>
      <c r="L246" s="97">
        <f t="shared" si="33"/>
        <v>926143.4086963227</v>
      </c>
      <c r="M246" s="98">
        <f t="shared" si="34"/>
        <v>0.16327916512334423</v>
      </c>
      <c r="N246" s="97">
        <f t="shared" si="35"/>
        <v>150.01645888369171</v>
      </c>
      <c r="O246" s="45"/>
      <c r="P246" s="99">
        <f t="shared" si="36"/>
        <v>7.4852603647358684E-2</v>
      </c>
      <c r="Q246" s="99">
        <f t="shared" si="37"/>
        <v>0.26817437261083654</v>
      </c>
      <c r="R246" s="137"/>
      <c r="S246" s="67">
        <v>755</v>
      </c>
      <c r="T246" s="38" t="s">
        <v>244</v>
      </c>
      <c r="U246" s="30">
        <v>6145</v>
      </c>
      <c r="V246" s="30">
        <v>5374357.9359692251</v>
      </c>
      <c r="W246" s="28">
        <v>-610287.21149375942</v>
      </c>
      <c r="X246" s="46">
        <v>4764070.7244754657</v>
      </c>
      <c r="Y246" s="91">
        <v>-1459627</v>
      </c>
      <c r="Z246" s="46">
        <v>2367703.1657704273</v>
      </c>
      <c r="AA246" s="31">
        <f t="shared" si="40"/>
        <v>5672146.890245893</v>
      </c>
      <c r="AB246" s="47">
        <f t="shared" si="41"/>
        <v>923.05075512545045</v>
      </c>
    </row>
    <row r="247" spans="1:28" ht="14.4" x14ac:dyDescent="0.3">
      <c r="A247" s="29">
        <v>758</v>
      </c>
      <c r="B247" s="26" t="s">
        <v>245</v>
      </c>
      <c r="C247" s="105">
        <v>8266</v>
      </c>
      <c r="D247" s="143">
        <v>22522987.488908567</v>
      </c>
      <c r="E247" s="73">
        <v>838609.88055993733</v>
      </c>
      <c r="F247" s="96">
        <f t="shared" si="38"/>
        <v>23361597.369468503</v>
      </c>
      <c r="G247" s="154">
        <v>-1087535</v>
      </c>
      <c r="H247" s="47">
        <v>5009402.2418406028</v>
      </c>
      <c r="I247" s="144">
        <f t="shared" si="39"/>
        <v>27283464.611309104</v>
      </c>
      <c r="J247" s="28">
        <f t="shared" si="32"/>
        <v>3300.6852905043679</v>
      </c>
      <c r="K247" s="142"/>
      <c r="L247" s="97">
        <f t="shared" si="33"/>
        <v>70464.244586955756</v>
      </c>
      <c r="M247" s="98">
        <f t="shared" si="34"/>
        <v>2.5893596309624163E-3</v>
      </c>
      <c r="N247" s="97">
        <f t="shared" si="35"/>
        <v>23.195182504590775</v>
      </c>
      <c r="O247" s="45"/>
      <c r="P247" s="99">
        <f t="shared" si="36"/>
        <v>-2.5247839172702458E-2</v>
      </c>
      <c r="Q247" s="99">
        <f t="shared" si="37"/>
        <v>0.16897639169916157</v>
      </c>
      <c r="R247" s="137"/>
      <c r="S247" s="67">
        <v>758</v>
      </c>
      <c r="T247" s="38" t="s">
        <v>245</v>
      </c>
      <c r="U247" s="30">
        <v>8303</v>
      </c>
      <c r="V247" s="30">
        <v>21602420.425614148</v>
      </c>
      <c r="W247" s="28">
        <v>2364284.4541584793</v>
      </c>
      <c r="X247" s="46">
        <v>23966704.879772626</v>
      </c>
      <c r="Y247" s="91">
        <v>-1038994</v>
      </c>
      <c r="Z247" s="46">
        <v>4285289.4869495211</v>
      </c>
      <c r="AA247" s="31">
        <f t="shared" si="40"/>
        <v>27213000.366722148</v>
      </c>
      <c r="AB247" s="47">
        <f t="shared" si="41"/>
        <v>3277.4901079997771</v>
      </c>
    </row>
    <row r="248" spans="1:28" ht="14.4" x14ac:dyDescent="0.3">
      <c r="A248" s="29">
        <v>759</v>
      </c>
      <c r="B248" s="26" t="s">
        <v>246</v>
      </c>
      <c r="C248" s="105">
        <v>2007</v>
      </c>
      <c r="D248" s="143">
        <v>5127383.6743488051</v>
      </c>
      <c r="E248" s="73">
        <v>2397832.356996675</v>
      </c>
      <c r="F248" s="96">
        <f t="shared" si="38"/>
        <v>7525216.0313454801</v>
      </c>
      <c r="G248" s="155">
        <v>-527374</v>
      </c>
      <c r="H248" s="47">
        <v>1547479.8836838698</v>
      </c>
      <c r="I248" s="144">
        <f t="shared" si="39"/>
        <v>8545321.9150293507</v>
      </c>
      <c r="J248" s="28">
        <f t="shared" si="32"/>
        <v>4257.7588017086946</v>
      </c>
      <c r="K248" s="142"/>
      <c r="L248" s="97">
        <f t="shared" si="33"/>
        <v>484744.72595467418</v>
      </c>
      <c r="M248" s="98">
        <f t="shared" si="34"/>
        <v>6.0137718997554941E-2</v>
      </c>
      <c r="N248" s="97">
        <f t="shared" si="35"/>
        <v>329.6022768185012</v>
      </c>
      <c r="O248" s="45"/>
      <c r="P248" s="99">
        <f t="shared" si="36"/>
        <v>4.753330203630024E-2</v>
      </c>
      <c r="Q248" s="99">
        <f t="shared" si="37"/>
        <v>0.12033651288589331</v>
      </c>
      <c r="R248" s="137"/>
      <c r="S248" s="67">
        <v>759</v>
      </c>
      <c r="T248" s="38" t="s">
        <v>246</v>
      </c>
      <c r="U248" s="30">
        <v>2052</v>
      </c>
      <c r="V248" s="30">
        <v>4782174.6521088416</v>
      </c>
      <c r="W248" s="28">
        <v>2401574.0809550239</v>
      </c>
      <c r="X248" s="46">
        <v>7183748.7330638655</v>
      </c>
      <c r="Y248" s="91">
        <v>-504435</v>
      </c>
      <c r="Z248" s="46">
        <v>1381263.4560108113</v>
      </c>
      <c r="AA248" s="31">
        <f t="shared" si="40"/>
        <v>8060577.1890746765</v>
      </c>
      <c r="AB248" s="47">
        <f t="shared" si="41"/>
        <v>3928.1565248901934</v>
      </c>
    </row>
    <row r="249" spans="1:28" ht="14.4" x14ac:dyDescent="0.3">
      <c r="A249" s="29">
        <v>761</v>
      </c>
      <c r="B249" s="26" t="s">
        <v>247</v>
      </c>
      <c r="C249" s="105">
        <v>8646</v>
      </c>
      <c r="D249" s="143">
        <v>17275065.927778494</v>
      </c>
      <c r="E249" s="73">
        <v>6827629.79751366</v>
      </c>
      <c r="F249" s="96">
        <f t="shared" si="38"/>
        <v>24102695.725292154</v>
      </c>
      <c r="G249" s="154">
        <v>84654</v>
      </c>
      <c r="H249" s="47">
        <v>5922740.8529434418</v>
      </c>
      <c r="I249" s="144">
        <f t="shared" si="39"/>
        <v>30110090.578235596</v>
      </c>
      <c r="J249" s="28">
        <f t="shared" si="32"/>
        <v>3482.5457527452691</v>
      </c>
      <c r="K249" s="142"/>
      <c r="L249" s="97">
        <f t="shared" si="33"/>
        <v>2347027.9053704366</v>
      </c>
      <c r="M249" s="98">
        <f t="shared" si="34"/>
        <v>8.4537787960416777E-2</v>
      </c>
      <c r="N249" s="97">
        <f t="shared" si="35"/>
        <v>295.41882439431492</v>
      </c>
      <c r="O249" s="45"/>
      <c r="P249" s="99">
        <f t="shared" si="36"/>
        <v>5.6630781527345464E-2</v>
      </c>
      <c r="Q249" s="99">
        <f t="shared" si="37"/>
        <v>0.1501823637111388</v>
      </c>
      <c r="R249" s="137"/>
      <c r="S249" s="67">
        <v>761</v>
      </c>
      <c r="T249" s="38" t="s">
        <v>247</v>
      </c>
      <c r="U249" s="30">
        <v>8711</v>
      </c>
      <c r="V249" s="30">
        <v>16128343.872482158</v>
      </c>
      <c r="W249" s="28">
        <v>6682552.939034191</v>
      </c>
      <c r="X249" s="46">
        <v>22810896.811516348</v>
      </c>
      <c r="Y249" s="91">
        <v>-197227</v>
      </c>
      <c r="Z249" s="46">
        <v>5149392.8613488125</v>
      </c>
      <c r="AA249" s="31">
        <f t="shared" si="40"/>
        <v>27763062.67286516</v>
      </c>
      <c r="AB249" s="47">
        <f t="shared" si="41"/>
        <v>3187.1269283509541</v>
      </c>
    </row>
    <row r="250" spans="1:28" ht="14.4" x14ac:dyDescent="0.3">
      <c r="A250" s="29">
        <v>762</v>
      </c>
      <c r="B250" s="26" t="s">
        <v>248</v>
      </c>
      <c r="C250" s="105">
        <v>3841</v>
      </c>
      <c r="D250" s="143">
        <v>11149817.534392036</v>
      </c>
      <c r="E250" s="73">
        <v>2415842.7459298712</v>
      </c>
      <c r="F250" s="96">
        <f t="shared" si="38"/>
        <v>13565660.280321907</v>
      </c>
      <c r="G250" s="155">
        <v>-171862</v>
      </c>
      <c r="H250" s="47">
        <v>2823722.0793582271</v>
      </c>
      <c r="I250" s="144">
        <f t="shared" si="39"/>
        <v>16217520.359680135</v>
      </c>
      <c r="J250" s="28">
        <f t="shared" si="32"/>
        <v>4222.2130590159168</v>
      </c>
      <c r="K250" s="142"/>
      <c r="L250" s="97">
        <f t="shared" si="33"/>
        <v>33528.917300321162</v>
      </c>
      <c r="M250" s="98">
        <f t="shared" si="34"/>
        <v>2.0717335040428583E-3</v>
      </c>
      <c r="N250" s="97">
        <f t="shared" si="35"/>
        <v>69.277097409601083</v>
      </c>
      <c r="O250" s="45"/>
      <c r="P250" s="99">
        <f t="shared" si="36"/>
        <v>-1.6423049747827489E-2</v>
      </c>
      <c r="Q250" s="99">
        <f t="shared" si="37"/>
        <v>0.13189493622170767</v>
      </c>
      <c r="R250" s="137"/>
      <c r="S250" s="67">
        <v>762</v>
      </c>
      <c r="T250" s="38" t="s">
        <v>248</v>
      </c>
      <c r="U250" s="30">
        <v>3897</v>
      </c>
      <c r="V250" s="30">
        <v>10585516.697321581</v>
      </c>
      <c r="W250" s="28">
        <v>3206653.0732732872</v>
      </c>
      <c r="X250" s="46">
        <v>13792169.770594869</v>
      </c>
      <c r="Y250" s="49">
        <v>-102864</v>
      </c>
      <c r="Z250" s="46">
        <v>2494685.6717849439</v>
      </c>
      <c r="AA250" s="31">
        <f t="shared" si="40"/>
        <v>16183991.442379814</v>
      </c>
      <c r="AB250" s="47">
        <f t="shared" si="41"/>
        <v>4152.9359616063157</v>
      </c>
    </row>
    <row r="251" spans="1:28" ht="14.4" x14ac:dyDescent="0.3">
      <c r="A251" s="29">
        <v>765</v>
      </c>
      <c r="B251" s="26" t="s">
        <v>249</v>
      </c>
      <c r="C251" s="105">
        <v>10301</v>
      </c>
      <c r="D251" s="143">
        <v>18622116.434563495</v>
      </c>
      <c r="E251" s="73">
        <v>4550536.2692547292</v>
      </c>
      <c r="F251" s="96">
        <f t="shared" si="38"/>
        <v>23172652.703818224</v>
      </c>
      <c r="G251" s="154">
        <v>574847</v>
      </c>
      <c r="H251" s="47">
        <v>6219334.2896043025</v>
      </c>
      <c r="I251" s="144">
        <f t="shared" si="39"/>
        <v>29966833.993422527</v>
      </c>
      <c r="J251" s="28">
        <f t="shared" si="32"/>
        <v>2909.1189198546285</v>
      </c>
      <c r="K251" s="142"/>
      <c r="L251" s="97">
        <f t="shared" si="33"/>
        <v>1336533.2881336622</v>
      </c>
      <c r="M251" s="98">
        <f t="shared" si="34"/>
        <v>4.6682474693210782E-2</v>
      </c>
      <c r="N251" s="97">
        <f t="shared" si="35"/>
        <v>139.15948629339937</v>
      </c>
      <c r="O251" s="45"/>
      <c r="P251" s="99">
        <f t="shared" si="36"/>
        <v>2.0308237143932484E-2</v>
      </c>
      <c r="Q251" s="99">
        <f t="shared" si="37"/>
        <v>0.16824496409175249</v>
      </c>
      <c r="R251" s="137"/>
      <c r="S251" s="67">
        <v>765</v>
      </c>
      <c r="T251" s="38" t="s">
        <v>249</v>
      </c>
      <c r="U251" s="30">
        <v>10336</v>
      </c>
      <c r="V251" s="30">
        <v>17833759.920934726</v>
      </c>
      <c r="W251" s="28">
        <v>4877663.8040011665</v>
      </c>
      <c r="X251" s="46">
        <v>22711423.724935893</v>
      </c>
      <c r="Y251" s="49">
        <v>595221</v>
      </c>
      <c r="Z251" s="46">
        <v>5323655.9803529736</v>
      </c>
      <c r="AA251" s="31">
        <f t="shared" si="40"/>
        <v>28630300.705288865</v>
      </c>
      <c r="AB251" s="47">
        <f t="shared" si="41"/>
        <v>2769.9594335612292</v>
      </c>
    </row>
    <row r="252" spans="1:28" ht="14.4" x14ac:dyDescent="0.3">
      <c r="A252" s="29">
        <v>768</v>
      </c>
      <c r="B252" s="26" t="s">
        <v>250</v>
      </c>
      <c r="C252" s="105">
        <v>2482</v>
      </c>
      <c r="D252" s="143">
        <v>7327831.5615762807</v>
      </c>
      <c r="E252" s="73">
        <v>1824382.1582221701</v>
      </c>
      <c r="F252" s="96">
        <f t="shared" si="38"/>
        <v>9152213.7197984513</v>
      </c>
      <c r="G252" s="155">
        <v>242206</v>
      </c>
      <c r="H252" s="47">
        <v>1879233.7719276301</v>
      </c>
      <c r="I252" s="144">
        <f t="shared" si="39"/>
        <v>11273653.491726082</v>
      </c>
      <c r="J252" s="28">
        <f t="shared" si="32"/>
        <v>4542.1649845794045</v>
      </c>
      <c r="K252" s="142"/>
      <c r="L252" s="97">
        <f t="shared" si="33"/>
        <v>63971.826437423006</v>
      </c>
      <c r="M252" s="98">
        <f t="shared" si="34"/>
        <v>5.7068370313775258E-3</v>
      </c>
      <c r="N252" s="97">
        <f t="shared" si="35"/>
        <v>43.897863677053465</v>
      </c>
      <c r="O252" s="45"/>
      <c r="P252" s="99">
        <f t="shared" si="36"/>
        <v>-7.2966857521273853E-3</v>
      </c>
      <c r="Q252" s="99">
        <f t="shared" si="37"/>
        <v>0.12081831825454703</v>
      </c>
      <c r="R252" s="137"/>
      <c r="S252" s="67">
        <v>768</v>
      </c>
      <c r="T252" s="38" t="s">
        <v>250</v>
      </c>
      <c r="U252" s="30">
        <v>2492</v>
      </c>
      <c r="V252" s="30">
        <v>7035376.3867731225</v>
      </c>
      <c r="W252" s="28">
        <v>2184109.0208410141</v>
      </c>
      <c r="X252" s="46">
        <v>9219485.4076141361</v>
      </c>
      <c r="Y252" s="49">
        <v>313534</v>
      </c>
      <c r="Z252" s="46">
        <v>1676662.2576745222</v>
      </c>
      <c r="AA252" s="31">
        <f t="shared" si="40"/>
        <v>11209681.665288659</v>
      </c>
      <c r="AB252" s="47">
        <f t="shared" si="41"/>
        <v>4498.2671209023511</v>
      </c>
    </row>
    <row r="253" spans="1:28" ht="14.4" x14ac:dyDescent="0.3">
      <c r="A253" s="29">
        <v>777</v>
      </c>
      <c r="B253" s="26" t="s">
        <v>251</v>
      </c>
      <c r="C253" s="105">
        <v>7594</v>
      </c>
      <c r="D253" s="143">
        <v>24600293.486886088</v>
      </c>
      <c r="E253" s="73">
        <v>6021476.5762525583</v>
      </c>
      <c r="F253" s="96">
        <f t="shared" si="38"/>
        <v>30621770.063138645</v>
      </c>
      <c r="G253" s="154">
        <v>-398765</v>
      </c>
      <c r="H253" s="47">
        <v>5123376.6364980619</v>
      </c>
      <c r="I253" s="144">
        <f t="shared" si="39"/>
        <v>35346381.699636705</v>
      </c>
      <c r="J253" s="28">
        <f t="shared" si="32"/>
        <v>4654.5143138842122</v>
      </c>
      <c r="K253" s="142"/>
      <c r="L253" s="97">
        <f t="shared" si="33"/>
        <v>1757110.1815164164</v>
      </c>
      <c r="M253" s="98">
        <f t="shared" si="34"/>
        <v>5.2311648990914082E-2</v>
      </c>
      <c r="N253" s="97">
        <f t="shared" si="35"/>
        <v>307.51398799831986</v>
      </c>
      <c r="O253" s="45"/>
      <c r="P253" s="99">
        <f t="shared" si="36"/>
        <v>4.4368863006574832E-2</v>
      </c>
      <c r="Q253" s="99">
        <f t="shared" si="37"/>
        <v>0.12931377130690547</v>
      </c>
      <c r="R253" s="137"/>
      <c r="S253" s="67">
        <v>777</v>
      </c>
      <c r="T253" s="38" t="s">
        <v>251</v>
      </c>
      <c r="U253" s="30">
        <v>7727</v>
      </c>
      <c r="V253" s="30">
        <v>23027325.723382633</v>
      </c>
      <c r="W253" s="28">
        <v>6293512.1029992728</v>
      </c>
      <c r="X253" s="46">
        <v>29320837.826381907</v>
      </c>
      <c r="Y253" s="91">
        <v>-268283</v>
      </c>
      <c r="Z253" s="46">
        <v>4536716.6917383838</v>
      </c>
      <c r="AA253" s="31">
        <f t="shared" si="40"/>
        <v>33589271.518120289</v>
      </c>
      <c r="AB253" s="47">
        <f t="shared" si="41"/>
        <v>4347.0003258858924</v>
      </c>
    </row>
    <row r="254" spans="1:28" ht="14.4" x14ac:dyDescent="0.3">
      <c r="A254" s="29">
        <v>778</v>
      </c>
      <c r="B254" s="26" t="s">
        <v>252</v>
      </c>
      <c r="C254" s="105">
        <v>6931</v>
      </c>
      <c r="D254" s="143">
        <v>17513430.043342359</v>
      </c>
      <c r="E254" s="73">
        <v>5620418.6386202294</v>
      </c>
      <c r="F254" s="96">
        <f t="shared" si="38"/>
        <v>23133848.681962587</v>
      </c>
      <c r="G254" s="155">
        <v>-148562</v>
      </c>
      <c r="H254" s="47">
        <v>4462013.2531239875</v>
      </c>
      <c r="I254" s="144">
        <f t="shared" si="39"/>
        <v>27447299.935086574</v>
      </c>
      <c r="J254" s="28">
        <f t="shared" si="32"/>
        <v>3960.0779014697123</v>
      </c>
      <c r="K254" s="142"/>
      <c r="L254" s="97">
        <f t="shared" si="33"/>
        <v>1210600.8969406411</v>
      </c>
      <c r="M254" s="98">
        <f t="shared" si="34"/>
        <v>4.6141509462776939E-2</v>
      </c>
      <c r="N254" s="97">
        <f t="shared" si="35"/>
        <v>245.93590852719626</v>
      </c>
      <c r="O254" s="45"/>
      <c r="P254" s="99">
        <f t="shared" si="36"/>
        <v>3.788125398668285E-2</v>
      </c>
      <c r="Q254" s="99">
        <f t="shared" si="37"/>
        <v>0.14427485580397836</v>
      </c>
      <c r="R254" s="137"/>
      <c r="S254" s="67">
        <v>778</v>
      </c>
      <c r="T254" s="38" t="s">
        <v>252</v>
      </c>
      <c r="U254" s="30">
        <v>7064</v>
      </c>
      <c r="V254" s="30">
        <v>16547999.502059922</v>
      </c>
      <c r="W254" s="28">
        <v>5741495.1709592137</v>
      </c>
      <c r="X254" s="46">
        <v>22289494.673019134</v>
      </c>
      <c r="Y254" s="49">
        <v>47780</v>
      </c>
      <c r="Z254" s="46">
        <v>3899424.3651267989</v>
      </c>
      <c r="AA254" s="31">
        <f t="shared" si="40"/>
        <v>26236699.038145933</v>
      </c>
      <c r="AB254" s="47">
        <f t="shared" si="41"/>
        <v>3714.141992942516</v>
      </c>
    </row>
    <row r="255" spans="1:28" ht="14.4" x14ac:dyDescent="0.3">
      <c r="A255" s="29">
        <v>781</v>
      </c>
      <c r="B255" s="26" t="s">
        <v>253</v>
      </c>
      <c r="C255" s="105">
        <v>3631</v>
      </c>
      <c r="D255" s="143">
        <v>10402709.461151809</v>
      </c>
      <c r="E255" s="73">
        <v>2766518.9061582075</v>
      </c>
      <c r="F255" s="96">
        <f t="shared" si="38"/>
        <v>13169228.367310015</v>
      </c>
      <c r="G255" s="154">
        <v>-369638</v>
      </c>
      <c r="H255" s="47">
        <v>2629382.290256334</v>
      </c>
      <c r="I255" s="144">
        <f t="shared" si="39"/>
        <v>15428972.65756635</v>
      </c>
      <c r="J255" s="28">
        <f t="shared" si="32"/>
        <v>4249.2351026070919</v>
      </c>
      <c r="K255" s="142"/>
      <c r="L255" s="97">
        <f t="shared" si="33"/>
        <v>843769.7350342758</v>
      </c>
      <c r="M255" s="98">
        <f t="shared" si="34"/>
        <v>5.7851079584965596E-2</v>
      </c>
      <c r="N255" s="97">
        <f t="shared" si="35"/>
        <v>260.93788561718929</v>
      </c>
      <c r="O255" s="45"/>
      <c r="P255" s="99">
        <f t="shared" si="36"/>
        <v>3.8804507661527987E-2</v>
      </c>
      <c r="Q255" s="99">
        <f t="shared" si="37"/>
        <v>0.11149457548545438</v>
      </c>
      <c r="R255" s="137"/>
      <c r="S255" s="67">
        <v>781</v>
      </c>
      <c r="T255" s="38" t="s">
        <v>253</v>
      </c>
      <c r="U255" s="30">
        <v>3657</v>
      </c>
      <c r="V255" s="30">
        <v>9573688.299558213</v>
      </c>
      <c r="W255" s="28">
        <v>3103603.982274015</v>
      </c>
      <c r="X255" s="46">
        <v>12677292.281832227</v>
      </c>
      <c r="Y255" s="91">
        <v>-457717</v>
      </c>
      <c r="Z255" s="46">
        <v>2365627.6406998476</v>
      </c>
      <c r="AA255" s="31">
        <f t="shared" si="40"/>
        <v>14585202.922532074</v>
      </c>
      <c r="AB255" s="47">
        <f t="shared" si="41"/>
        <v>3988.2972169899026</v>
      </c>
    </row>
    <row r="256" spans="1:28" ht="14.4" x14ac:dyDescent="0.3">
      <c r="A256" s="29">
        <v>783</v>
      </c>
      <c r="B256" s="26" t="s">
        <v>254</v>
      </c>
      <c r="C256" s="105">
        <v>6646</v>
      </c>
      <c r="D256" s="143">
        <v>10006517.226093465</v>
      </c>
      <c r="E256" s="73">
        <v>2424447.6214430551</v>
      </c>
      <c r="F256" s="96">
        <f t="shared" si="38"/>
        <v>12430964.847536521</v>
      </c>
      <c r="G256" s="155">
        <v>-379017</v>
      </c>
      <c r="H256" s="47">
        <v>4102893.0695961164</v>
      </c>
      <c r="I256" s="144">
        <f t="shared" si="39"/>
        <v>16154840.917132638</v>
      </c>
      <c r="J256" s="28">
        <f t="shared" si="32"/>
        <v>2430.7614982143605</v>
      </c>
      <c r="K256" s="142"/>
      <c r="L256" s="97">
        <f t="shared" si="33"/>
        <v>1497746.7926784903</v>
      </c>
      <c r="M256" s="98">
        <f t="shared" si="34"/>
        <v>0.1021857934431644</v>
      </c>
      <c r="N256" s="97">
        <f t="shared" si="35"/>
        <v>249.97082354479517</v>
      </c>
      <c r="O256" s="45"/>
      <c r="P256" s="99">
        <f t="shared" si="36"/>
        <v>7.1897960042668574E-2</v>
      </c>
      <c r="Q256" s="99">
        <f t="shared" si="37"/>
        <v>0.16705844035705875</v>
      </c>
      <c r="R256" s="137"/>
      <c r="S256" s="67">
        <v>783</v>
      </c>
      <c r="T256" s="38" t="s">
        <v>254</v>
      </c>
      <c r="U256" s="30">
        <v>6721</v>
      </c>
      <c r="V256" s="30">
        <v>9186097.4671768434</v>
      </c>
      <c r="W256" s="28">
        <v>2411055.7236377806</v>
      </c>
      <c r="X256" s="46">
        <v>11597153.190814624</v>
      </c>
      <c r="Y256" s="91">
        <v>-455644</v>
      </c>
      <c r="Z256" s="46">
        <v>3515584.9336395236</v>
      </c>
      <c r="AA256" s="31">
        <f t="shared" si="40"/>
        <v>14657094.124454148</v>
      </c>
      <c r="AB256" s="47">
        <f t="shared" si="41"/>
        <v>2180.7906746695653</v>
      </c>
    </row>
    <row r="257" spans="1:28" ht="14.4" x14ac:dyDescent="0.3">
      <c r="A257" s="29">
        <v>785</v>
      </c>
      <c r="B257" s="26" t="s">
        <v>255</v>
      </c>
      <c r="C257" s="105">
        <v>2737</v>
      </c>
      <c r="D257" s="143">
        <v>10575183.847116223</v>
      </c>
      <c r="E257" s="73">
        <v>2661956.1371458564</v>
      </c>
      <c r="F257" s="96">
        <f t="shared" si="38"/>
        <v>13237139.984262079</v>
      </c>
      <c r="G257" s="154">
        <v>32547</v>
      </c>
      <c r="H257" s="47">
        <v>1945998.0929582927</v>
      </c>
      <c r="I257" s="144">
        <f t="shared" si="39"/>
        <v>15215685.077220371</v>
      </c>
      <c r="J257" s="28">
        <f t="shared" si="32"/>
        <v>5559.2565134162842</v>
      </c>
      <c r="K257" s="142"/>
      <c r="L257" s="97">
        <f t="shared" si="33"/>
        <v>1970732.7329840735</v>
      </c>
      <c r="M257" s="98">
        <f t="shared" si="34"/>
        <v>0.14879122867072164</v>
      </c>
      <c r="N257" s="97">
        <f t="shared" si="35"/>
        <v>815.36240731445832</v>
      </c>
      <c r="O257" s="45"/>
      <c r="P257" s="99">
        <f t="shared" si="36"/>
        <v>0.15705583207696172</v>
      </c>
      <c r="Q257" s="99">
        <f t="shared" si="37"/>
        <v>0.12595870037533352</v>
      </c>
      <c r="R257" s="137"/>
      <c r="S257" s="67">
        <v>785</v>
      </c>
      <c r="T257" s="38" t="s">
        <v>255</v>
      </c>
      <c r="U257" s="30">
        <v>2792</v>
      </c>
      <c r="V257" s="30">
        <v>8669019.5754723269</v>
      </c>
      <c r="W257" s="28">
        <v>2771344.5083427811</v>
      </c>
      <c r="X257" s="46">
        <v>11440364.083815109</v>
      </c>
      <c r="Y257" s="49">
        <v>76285</v>
      </c>
      <c r="Z257" s="46">
        <v>1728303.2604211881</v>
      </c>
      <c r="AA257" s="31">
        <f t="shared" si="40"/>
        <v>13244952.344236298</v>
      </c>
      <c r="AB257" s="47">
        <f t="shared" si="41"/>
        <v>4743.8941061018259</v>
      </c>
    </row>
    <row r="258" spans="1:28" ht="14.4" x14ac:dyDescent="0.3">
      <c r="A258" s="29">
        <v>790</v>
      </c>
      <c r="B258" s="26" t="s">
        <v>256</v>
      </c>
      <c r="C258" s="105">
        <v>24052</v>
      </c>
      <c r="D258" s="143">
        <v>45306331.25188382</v>
      </c>
      <c r="E258" s="73">
        <v>17969921.231862497</v>
      </c>
      <c r="F258" s="96">
        <f t="shared" si="38"/>
        <v>63276252.48374632</v>
      </c>
      <c r="G258" s="155">
        <v>-2129317</v>
      </c>
      <c r="H258" s="47">
        <v>14698097.449485449</v>
      </c>
      <c r="I258" s="144">
        <f t="shared" si="39"/>
        <v>75845032.933231771</v>
      </c>
      <c r="J258" s="28">
        <f t="shared" si="32"/>
        <v>3153.3773878775892</v>
      </c>
      <c r="K258" s="142"/>
      <c r="L258" s="97">
        <f t="shared" si="33"/>
        <v>6005147.9117593318</v>
      </c>
      <c r="M258" s="98">
        <f t="shared" si="34"/>
        <v>8.5984504555141159E-2</v>
      </c>
      <c r="N258" s="97">
        <f t="shared" si="35"/>
        <v>276.58515566304686</v>
      </c>
      <c r="O258" s="45"/>
      <c r="P258" s="99">
        <f t="shared" si="36"/>
        <v>6.4956932712799897E-2</v>
      </c>
      <c r="Q258" s="99">
        <f t="shared" si="37"/>
        <v>0.16784008453733423</v>
      </c>
      <c r="R258" s="137"/>
      <c r="S258" s="67">
        <v>790</v>
      </c>
      <c r="T258" s="38" t="s">
        <v>256</v>
      </c>
      <c r="U258" s="30">
        <v>24277</v>
      </c>
      <c r="V258" s="30">
        <v>41657236.636146314</v>
      </c>
      <c r="W258" s="28">
        <v>17759487.683926087</v>
      </c>
      <c r="X258" s="46">
        <v>59416724.320072398</v>
      </c>
      <c r="Y258" s="91">
        <v>-2162550</v>
      </c>
      <c r="Z258" s="46">
        <v>12585710.701400036</v>
      </c>
      <c r="AA258" s="31">
        <f t="shared" si="40"/>
        <v>69839885.021472439</v>
      </c>
      <c r="AB258" s="47">
        <f t="shared" si="41"/>
        <v>2876.7922322145423</v>
      </c>
    </row>
    <row r="259" spans="1:28" ht="14.4" x14ac:dyDescent="0.3">
      <c r="A259" s="29">
        <v>791</v>
      </c>
      <c r="B259" s="26" t="s">
        <v>257</v>
      </c>
      <c r="C259" s="105">
        <v>5203</v>
      </c>
      <c r="D259" s="143">
        <v>15812647.083456455</v>
      </c>
      <c r="E259" s="73">
        <v>5345153.5667477427</v>
      </c>
      <c r="F259" s="96">
        <f t="shared" si="38"/>
        <v>21157800.650204197</v>
      </c>
      <c r="G259" s="154">
        <v>-99932</v>
      </c>
      <c r="H259" s="47">
        <v>4035940.0692541944</v>
      </c>
      <c r="I259" s="144">
        <f t="shared" si="39"/>
        <v>25093808.71945839</v>
      </c>
      <c r="J259" s="28">
        <f t="shared" si="32"/>
        <v>4822.9499749103188</v>
      </c>
      <c r="K259" s="142"/>
      <c r="L259" s="97">
        <f t="shared" si="33"/>
        <v>1373062.1913421638</v>
      </c>
      <c r="M259" s="98">
        <f t="shared" si="34"/>
        <v>5.7884442621342957E-2</v>
      </c>
      <c r="N259" s="97">
        <f t="shared" si="35"/>
        <v>288.30143197087546</v>
      </c>
      <c r="O259" s="45"/>
      <c r="P259" s="99">
        <f t="shared" si="36"/>
        <v>4.1335802374173891E-2</v>
      </c>
      <c r="Q259" s="99">
        <f t="shared" si="37"/>
        <v>0.12790030132103092</v>
      </c>
      <c r="R259" s="137"/>
      <c r="S259" s="67">
        <v>791</v>
      </c>
      <c r="T259" s="38" t="s">
        <v>257</v>
      </c>
      <c r="U259" s="30">
        <v>5231</v>
      </c>
      <c r="V259" s="30">
        <v>14736278.172711635</v>
      </c>
      <c r="W259" s="28">
        <v>5581664.0337945335</v>
      </c>
      <c r="X259" s="46">
        <v>20317942.20650617</v>
      </c>
      <c r="Y259" s="91">
        <v>-175473</v>
      </c>
      <c r="Z259" s="46">
        <v>3578277.3216100568</v>
      </c>
      <c r="AA259" s="31">
        <f t="shared" si="40"/>
        <v>23720746.528116226</v>
      </c>
      <c r="AB259" s="47">
        <f t="shared" si="41"/>
        <v>4534.6485429394434</v>
      </c>
    </row>
    <row r="260" spans="1:28" ht="14.4" x14ac:dyDescent="0.3">
      <c r="A260" s="29">
        <v>831</v>
      </c>
      <c r="B260" s="26" t="s">
        <v>258</v>
      </c>
      <c r="C260" s="105">
        <v>4628</v>
      </c>
      <c r="D260" s="143">
        <v>5293013.293699773</v>
      </c>
      <c r="E260" s="73">
        <v>657585.77651530888</v>
      </c>
      <c r="F260" s="96">
        <f t="shared" si="38"/>
        <v>5950599.0702150818</v>
      </c>
      <c r="G260" s="155">
        <v>-1109306</v>
      </c>
      <c r="H260" s="47">
        <v>2292126.9113794155</v>
      </c>
      <c r="I260" s="144">
        <f t="shared" si="39"/>
        <v>7133419.9815944973</v>
      </c>
      <c r="J260" s="28">
        <f t="shared" si="32"/>
        <v>1541.3612751932794</v>
      </c>
      <c r="K260" s="142"/>
      <c r="L260" s="97">
        <f t="shared" si="33"/>
        <v>91352.737305227667</v>
      </c>
      <c r="M260" s="98">
        <f t="shared" si="34"/>
        <v>1.2972431835170238E-2</v>
      </c>
      <c r="N260" s="97">
        <f t="shared" si="35"/>
        <v>33.746793435782138</v>
      </c>
      <c r="O260" s="45"/>
      <c r="P260" s="99">
        <f t="shared" si="36"/>
        <v>-3.116147109336731E-2</v>
      </c>
      <c r="Q260" s="99">
        <f t="shared" si="37"/>
        <v>0.17971928410768179</v>
      </c>
      <c r="R260" s="137"/>
      <c r="S260" s="67">
        <v>831</v>
      </c>
      <c r="T260" s="38" t="s">
        <v>258</v>
      </c>
      <c r="U260" s="30">
        <v>4671</v>
      </c>
      <c r="V260" s="30">
        <v>5277506.9934051493</v>
      </c>
      <c r="W260" s="28">
        <v>864485.60151212313</v>
      </c>
      <c r="X260" s="46">
        <v>6141992.5949172722</v>
      </c>
      <c r="Y260" s="91">
        <v>-1042868</v>
      </c>
      <c r="Z260" s="46">
        <v>1942942.6493719977</v>
      </c>
      <c r="AA260" s="31">
        <f t="shared" si="40"/>
        <v>7042067.2442892697</v>
      </c>
      <c r="AB260" s="47">
        <f t="shared" si="41"/>
        <v>1507.6144817574973</v>
      </c>
    </row>
    <row r="261" spans="1:28" ht="14.4" x14ac:dyDescent="0.3">
      <c r="A261" s="29">
        <v>832</v>
      </c>
      <c r="B261" s="26" t="s">
        <v>259</v>
      </c>
      <c r="C261" s="105">
        <v>3916</v>
      </c>
      <c r="D261" s="143">
        <v>14464411.751336411</v>
      </c>
      <c r="E261" s="73">
        <v>3603739.5013479162</v>
      </c>
      <c r="F261" s="96">
        <f t="shared" si="38"/>
        <v>18068151.252684325</v>
      </c>
      <c r="G261" s="154">
        <v>-162958</v>
      </c>
      <c r="H261" s="47">
        <v>2548011.3491018023</v>
      </c>
      <c r="I261" s="144">
        <f t="shared" si="39"/>
        <v>20453204.601786129</v>
      </c>
      <c r="J261" s="28">
        <f t="shared" si="32"/>
        <v>5222.9838104663249</v>
      </c>
      <c r="K261" s="142"/>
      <c r="L261" s="97">
        <f t="shared" si="33"/>
        <v>557004.92171633616</v>
      </c>
      <c r="M261" s="98">
        <f t="shared" si="34"/>
        <v>2.7995543403914122E-2</v>
      </c>
      <c r="N261" s="97">
        <f t="shared" si="35"/>
        <v>218.90944425158796</v>
      </c>
      <c r="O261" s="45"/>
      <c r="P261" s="99">
        <f t="shared" si="36"/>
        <v>1.5882866476584212E-2</v>
      </c>
      <c r="Q261" s="99">
        <f t="shared" si="37"/>
        <v>0.13183138141775474</v>
      </c>
      <c r="R261" s="137"/>
      <c r="S261" s="67">
        <v>832</v>
      </c>
      <c r="T261" s="38" t="s">
        <v>259</v>
      </c>
      <c r="U261" s="30">
        <v>3976</v>
      </c>
      <c r="V261" s="30">
        <v>13978083.338423712</v>
      </c>
      <c r="W261" s="28">
        <v>3807580.5889054448</v>
      </c>
      <c r="X261" s="46">
        <v>17785663.927329157</v>
      </c>
      <c r="Y261" s="91">
        <v>-140693</v>
      </c>
      <c r="Z261" s="46">
        <v>2251228.7527406355</v>
      </c>
      <c r="AA261" s="31">
        <f t="shared" si="40"/>
        <v>19896199.680069793</v>
      </c>
      <c r="AB261" s="47">
        <f t="shared" si="41"/>
        <v>5004.074366214737</v>
      </c>
    </row>
    <row r="262" spans="1:28" ht="14.4" x14ac:dyDescent="0.3">
      <c r="A262" s="29">
        <v>833</v>
      </c>
      <c r="B262" s="26" t="s">
        <v>260</v>
      </c>
      <c r="C262" s="105">
        <v>1659</v>
      </c>
      <c r="D262" s="143">
        <v>3508032.7522423822</v>
      </c>
      <c r="E262" s="73">
        <v>823998.64982898673</v>
      </c>
      <c r="F262" s="96">
        <f t="shared" si="38"/>
        <v>4332031.4020713689</v>
      </c>
      <c r="G262" s="155">
        <v>-377075</v>
      </c>
      <c r="H262" s="47">
        <v>1095849.5119448639</v>
      </c>
      <c r="I262" s="144">
        <f t="shared" si="39"/>
        <v>5050805.9140162328</v>
      </c>
      <c r="J262" s="28">
        <f t="shared" si="32"/>
        <v>3044.4881941026115</v>
      </c>
      <c r="K262" s="142"/>
      <c r="L262" s="97">
        <f t="shared" si="33"/>
        <v>440519.13652601652</v>
      </c>
      <c r="M262" s="98">
        <f t="shared" si="34"/>
        <v>9.5551352396743908E-2</v>
      </c>
      <c r="N262" s="97">
        <f t="shared" si="35"/>
        <v>231.62255805000859</v>
      </c>
      <c r="O262" s="45"/>
      <c r="P262" s="99">
        <f t="shared" si="36"/>
        <v>7.2376002363712333E-2</v>
      </c>
      <c r="Q262" s="99">
        <f t="shared" si="37"/>
        <v>0.17485673342380847</v>
      </c>
      <c r="R262" s="137"/>
      <c r="S262" s="67">
        <v>833</v>
      </c>
      <c r="T262" s="38" t="s">
        <v>260</v>
      </c>
      <c r="U262" s="30">
        <v>1639</v>
      </c>
      <c r="V262" s="30">
        <v>3233918.5877188016</v>
      </c>
      <c r="W262" s="28">
        <v>805738.57779290434</v>
      </c>
      <c r="X262" s="46">
        <v>4039657.1655117059</v>
      </c>
      <c r="Y262" s="91">
        <v>-362122</v>
      </c>
      <c r="Z262" s="46">
        <v>932751.61197851005</v>
      </c>
      <c r="AA262" s="31">
        <f t="shared" si="40"/>
        <v>4610286.7774902163</v>
      </c>
      <c r="AB262" s="47">
        <f t="shared" si="41"/>
        <v>2812.8656360526029</v>
      </c>
    </row>
    <row r="263" spans="1:28" ht="14.4" x14ac:dyDescent="0.3">
      <c r="A263" s="29">
        <v>834</v>
      </c>
      <c r="B263" s="26" t="s">
        <v>261</v>
      </c>
      <c r="C263" s="105">
        <v>6016</v>
      </c>
      <c r="D263" s="143">
        <v>9015037.2335907165</v>
      </c>
      <c r="E263" s="73">
        <v>2959112.8986967886</v>
      </c>
      <c r="F263" s="96">
        <f t="shared" si="38"/>
        <v>11974150.132287506</v>
      </c>
      <c r="G263" s="154">
        <v>-1430406</v>
      </c>
      <c r="H263" s="47">
        <v>3683046.4063711497</v>
      </c>
      <c r="I263" s="144">
        <f t="shared" si="39"/>
        <v>14226790.538658656</v>
      </c>
      <c r="J263" s="28">
        <f t="shared" si="32"/>
        <v>2364.8255549632077</v>
      </c>
      <c r="K263" s="142"/>
      <c r="L263" s="97">
        <f t="shared" si="33"/>
        <v>1365968.0450318754</v>
      </c>
      <c r="M263" s="98">
        <f t="shared" si="34"/>
        <v>0.10621156195171692</v>
      </c>
      <c r="N263" s="97">
        <f t="shared" si="35"/>
        <v>226.70045211586239</v>
      </c>
      <c r="O263" s="45"/>
      <c r="P263" s="99">
        <f t="shared" si="36"/>
        <v>7.4947524681205246E-2</v>
      </c>
      <c r="Q263" s="99">
        <f t="shared" si="37"/>
        <v>0.16715376360777134</v>
      </c>
      <c r="R263" s="137"/>
      <c r="S263" s="67">
        <v>834</v>
      </c>
      <c r="T263" s="38" t="s">
        <v>261</v>
      </c>
      <c r="U263" s="30">
        <v>6015</v>
      </c>
      <c r="V263" s="30">
        <v>8241379.7244329909</v>
      </c>
      <c r="W263" s="28">
        <v>2897908.3406645604</v>
      </c>
      <c r="X263" s="46">
        <v>11139288.065097552</v>
      </c>
      <c r="Y263" s="91">
        <v>-1434045</v>
      </c>
      <c r="Z263" s="46">
        <v>3155579.428529229</v>
      </c>
      <c r="AA263" s="31">
        <f t="shared" si="40"/>
        <v>12860822.493626781</v>
      </c>
      <c r="AB263" s="47">
        <f t="shared" si="41"/>
        <v>2138.1251028473453</v>
      </c>
    </row>
    <row r="264" spans="1:28" ht="14.4" x14ac:dyDescent="0.3">
      <c r="A264" s="29">
        <v>837</v>
      </c>
      <c r="B264" s="26" t="s">
        <v>262</v>
      </c>
      <c r="C264" s="105">
        <v>241009</v>
      </c>
      <c r="D264" s="143">
        <v>169703583.91210771</v>
      </c>
      <c r="E264" s="73">
        <v>9844761.8581637256</v>
      </c>
      <c r="F264" s="96">
        <f t="shared" si="38"/>
        <v>179548345.77027142</v>
      </c>
      <c r="G264" s="155">
        <v>78609285</v>
      </c>
      <c r="H264" s="47">
        <v>115881104.80694591</v>
      </c>
      <c r="I264" s="144">
        <f t="shared" si="39"/>
        <v>374038735.57721734</v>
      </c>
      <c r="J264" s="28">
        <f t="shared" si="32"/>
        <v>1551.9699910676254</v>
      </c>
      <c r="K264" s="142"/>
      <c r="L264" s="97">
        <f t="shared" si="33"/>
        <v>13158629.104290962</v>
      </c>
      <c r="M264" s="98">
        <f t="shared" si="34"/>
        <v>3.6462605913352382E-2</v>
      </c>
      <c r="N264" s="97">
        <f t="shared" si="35"/>
        <v>36.558441252699822</v>
      </c>
      <c r="O264" s="45"/>
      <c r="P264" s="99">
        <f t="shared" si="36"/>
        <v>-3.5678709860715307E-2</v>
      </c>
      <c r="Q264" s="99">
        <f t="shared" si="37"/>
        <v>0.15306988750988748</v>
      </c>
      <c r="R264" s="137"/>
      <c r="S264" s="67">
        <v>837</v>
      </c>
      <c r="T264" s="38" t="s">
        <v>262</v>
      </c>
      <c r="U264" s="30">
        <v>238140</v>
      </c>
      <c r="V264" s="30">
        <v>174004736.81632331</v>
      </c>
      <c r="W264" s="28">
        <v>12186678.437339505</v>
      </c>
      <c r="X264" s="46">
        <v>186191415.25366282</v>
      </c>
      <c r="Y264" s="49">
        <v>74190789</v>
      </c>
      <c r="Z264" s="46">
        <v>100497902.21926355</v>
      </c>
      <c r="AA264" s="31">
        <f t="shared" si="40"/>
        <v>360880106.47292638</v>
      </c>
      <c r="AB264" s="47">
        <f t="shared" si="41"/>
        <v>1515.4115498149256</v>
      </c>
    </row>
    <row r="265" spans="1:28" ht="14.4" x14ac:dyDescent="0.3">
      <c r="A265" s="29">
        <v>844</v>
      </c>
      <c r="B265" s="26" t="s">
        <v>263</v>
      </c>
      <c r="C265" s="105">
        <v>1503</v>
      </c>
      <c r="D265" s="143">
        <v>4490428.9786403952</v>
      </c>
      <c r="E265" s="73">
        <v>1511486.2428385809</v>
      </c>
      <c r="F265" s="96">
        <f t="shared" si="38"/>
        <v>6001915.2214789763</v>
      </c>
      <c r="G265" s="154">
        <v>-321985</v>
      </c>
      <c r="H265" s="47">
        <v>1206536.7820355974</v>
      </c>
      <c r="I265" s="144">
        <f t="shared" si="39"/>
        <v>6886467.0035145739</v>
      </c>
      <c r="J265" s="28">
        <f t="shared" si="32"/>
        <v>4581.8143735958574</v>
      </c>
      <c r="K265" s="142"/>
      <c r="L265" s="97">
        <f t="shared" si="33"/>
        <v>159543.25684073288</v>
      </c>
      <c r="M265" s="98">
        <f t="shared" si="34"/>
        <v>2.3717119867698783E-2</v>
      </c>
      <c r="N265" s="97">
        <f t="shared" si="35"/>
        <v>156.20664552096241</v>
      </c>
      <c r="O265" s="45"/>
      <c r="P265" s="99">
        <f t="shared" si="36"/>
        <v>-1.0595016411628189E-2</v>
      </c>
      <c r="Q265" s="99">
        <f t="shared" si="37"/>
        <v>0.14625393615280413</v>
      </c>
      <c r="R265" s="137"/>
      <c r="S265" s="67">
        <v>844</v>
      </c>
      <c r="T265" s="38" t="s">
        <v>263</v>
      </c>
      <c r="U265" s="30">
        <v>1520</v>
      </c>
      <c r="V265" s="30">
        <v>4347432.388248208</v>
      </c>
      <c r="W265" s="28">
        <v>1718754.1794717603</v>
      </c>
      <c r="X265" s="46">
        <v>6066186.567719968</v>
      </c>
      <c r="Y265" s="91">
        <v>-391854</v>
      </c>
      <c r="Z265" s="46">
        <v>1052591.1789538728</v>
      </c>
      <c r="AA265" s="31">
        <f t="shared" si="40"/>
        <v>6726923.746673841</v>
      </c>
      <c r="AB265" s="47">
        <f t="shared" si="41"/>
        <v>4425.607728074895</v>
      </c>
    </row>
    <row r="266" spans="1:28" ht="14.4" x14ac:dyDescent="0.3">
      <c r="A266" s="29">
        <v>845</v>
      </c>
      <c r="B266" s="26" t="s">
        <v>264</v>
      </c>
      <c r="C266" s="105">
        <v>2925</v>
      </c>
      <c r="D266" s="143">
        <v>7865545.4151989501</v>
      </c>
      <c r="E266" s="73">
        <v>2351102.2456055703</v>
      </c>
      <c r="F266" s="96">
        <f t="shared" si="38"/>
        <v>10216647.660804521</v>
      </c>
      <c r="G266" s="155">
        <v>-166857</v>
      </c>
      <c r="H266" s="47">
        <v>1889973.1262767653</v>
      </c>
      <c r="I266" s="144">
        <f t="shared" si="39"/>
        <v>11939763.787081286</v>
      </c>
      <c r="J266" s="28">
        <f t="shared" ref="J266:J303" si="42">I266/C266</f>
        <v>4081.9705254978758</v>
      </c>
      <c r="K266" s="142"/>
      <c r="L266" s="97">
        <f t="shared" ref="L266:L303" si="43">I266-AA266</f>
        <v>578226.49588068761</v>
      </c>
      <c r="M266" s="98">
        <f t="shared" ref="M266:M303" si="44">L266/AA266</f>
        <v>5.0893332571158169E-2</v>
      </c>
      <c r="N266" s="97">
        <f t="shared" ref="N266:N303" si="45">J266-AB266</f>
        <v>296.05340080590668</v>
      </c>
      <c r="O266" s="45"/>
      <c r="P266" s="99">
        <f t="shared" ref="P266:P303" si="46">F266/X266-1</f>
        <v>3.2259019314444304E-2</v>
      </c>
      <c r="Q266" s="99">
        <f t="shared" ref="Q266:Q303" si="47">H266/Z266-1</f>
        <v>0.16381738632011467</v>
      </c>
      <c r="R266" s="137"/>
      <c r="S266" s="67">
        <v>845</v>
      </c>
      <c r="T266" s="38" t="s">
        <v>264</v>
      </c>
      <c r="U266" s="30">
        <v>3001</v>
      </c>
      <c r="V266" s="30">
        <v>7460366.6118603032</v>
      </c>
      <c r="W266" s="28">
        <v>2437001.6548657338</v>
      </c>
      <c r="X266" s="46">
        <v>9897368.2667260375</v>
      </c>
      <c r="Y266" s="91">
        <v>-159774</v>
      </c>
      <c r="Z266" s="46">
        <v>1623943.0244745607</v>
      </c>
      <c r="AA266" s="31">
        <f t="shared" si="40"/>
        <v>11361537.291200599</v>
      </c>
      <c r="AB266" s="47">
        <f t="shared" si="41"/>
        <v>3785.9171246919691</v>
      </c>
    </row>
    <row r="267" spans="1:28" ht="14.4" x14ac:dyDescent="0.3">
      <c r="A267" s="29">
        <v>846</v>
      </c>
      <c r="B267" s="26" t="s">
        <v>265</v>
      </c>
      <c r="C267" s="105">
        <v>4994</v>
      </c>
      <c r="D267" s="143">
        <v>12592888.675741691</v>
      </c>
      <c r="E267" s="73">
        <v>5051591.7685663383</v>
      </c>
      <c r="F267" s="96">
        <f t="shared" ref="F267:F303" si="48">D267+E267</f>
        <v>17644480.444308028</v>
      </c>
      <c r="G267" s="154">
        <v>-550655</v>
      </c>
      <c r="H267" s="47">
        <v>3719486.9559997316</v>
      </c>
      <c r="I267" s="144">
        <f t="shared" ref="I267:I303" si="49">SUM(F267+G267+H267)</f>
        <v>20813312.40030776</v>
      </c>
      <c r="J267" s="28">
        <f t="shared" si="42"/>
        <v>4167.6636764733203</v>
      </c>
      <c r="K267" s="142"/>
      <c r="L267" s="97">
        <f t="shared" si="43"/>
        <v>1685002.286654979</v>
      </c>
      <c r="M267" s="98">
        <f t="shared" si="44"/>
        <v>8.8089448395774025E-2</v>
      </c>
      <c r="N267" s="97">
        <f t="shared" si="45"/>
        <v>399.2810693707238</v>
      </c>
      <c r="O267" s="45"/>
      <c r="P267" s="99">
        <f t="shared" si="46"/>
        <v>8.4196382953631632E-2</v>
      </c>
      <c r="Q267" s="99">
        <f t="shared" si="47"/>
        <v>0.13106554966492934</v>
      </c>
      <c r="R267" s="137"/>
      <c r="S267" s="67">
        <v>846</v>
      </c>
      <c r="T267" s="38" t="s">
        <v>265</v>
      </c>
      <c r="U267" s="30">
        <v>5076</v>
      </c>
      <c r="V267" s="30">
        <v>11318443.55810276</v>
      </c>
      <c r="W267" s="28">
        <v>4955804.0982488478</v>
      </c>
      <c r="X267" s="46">
        <v>16274247.656351607</v>
      </c>
      <c r="Y267" s="91">
        <v>-434418</v>
      </c>
      <c r="Z267" s="46">
        <v>3288480.4573011748</v>
      </c>
      <c r="AA267" s="31">
        <f t="shared" ref="AA267:AA303" si="50">SUM(X267:Z267)</f>
        <v>19128310.113652781</v>
      </c>
      <c r="AB267" s="47">
        <f t="shared" ref="AB267:AB303" si="51">AA267/U267</f>
        <v>3768.3826071025965</v>
      </c>
    </row>
    <row r="268" spans="1:28" ht="14.4" x14ac:dyDescent="0.3">
      <c r="A268" s="29">
        <v>848</v>
      </c>
      <c r="B268" s="26" t="s">
        <v>266</v>
      </c>
      <c r="C268" s="105">
        <v>4307</v>
      </c>
      <c r="D268" s="143">
        <v>10714355.049695775</v>
      </c>
      <c r="E268" s="73">
        <v>4504388.2714939117</v>
      </c>
      <c r="F268" s="96">
        <f t="shared" si="48"/>
        <v>15218743.321189687</v>
      </c>
      <c r="G268" s="155">
        <v>537464</v>
      </c>
      <c r="H268" s="47">
        <v>3165633.6330447053</v>
      </c>
      <c r="I268" s="144">
        <f t="shared" si="49"/>
        <v>18921840.954234391</v>
      </c>
      <c r="J268" s="28">
        <f t="shared" si="42"/>
        <v>4393.2762837785913</v>
      </c>
      <c r="K268" s="142"/>
      <c r="L268" s="97">
        <f t="shared" si="43"/>
        <v>810077.58939599991</v>
      </c>
      <c r="M268" s="98">
        <f t="shared" si="44"/>
        <v>4.4726599673263132E-2</v>
      </c>
      <c r="N268" s="97">
        <f t="shared" si="45"/>
        <v>240.15466836047835</v>
      </c>
      <c r="O268" s="45"/>
      <c r="P268" s="99">
        <f t="shared" si="46"/>
        <v>2.7361840106956636E-2</v>
      </c>
      <c r="Q268" s="99">
        <f t="shared" si="47"/>
        <v>0.1351481561629968</v>
      </c>
      <c r="R268" s="137"/>
      <c r="S268" s="67">
        <v>848</v>
      </c>
      <c r="T268" s="38" t="s">
        <v>266</v>
      </c>
      <c r="U268" s="30">
        <v>4361</v>
      </c>
      <c r="V268" s="30">
        <v>10144638.925570982</v>
      </c>
      <c r="W268" s="28">
        <v>4668781.9423924349</v>
      </c>
      <c r="X268" s="46">
        <v>14813420.867963417</v>
      </c>
      <c r="Y268" s="49">
        <v>509602</v>
      </c>
      <c r="Z268" s="46">
        <v>2788740.4968749732</v>
      </c>
      <c r="AA268" s="31">
        <f t="shared" si="50"/>
        <v>18111763.364838392</v>
      </c>
      <c r="AB268" s="47">
        <f t="shared" si="51"/>
        <v>4153.1216154181129</v>
      </c>
    </row>
    <row r="269" spans="1:28" ht="14.4" x14ac:dyDescent="0.3">
      <c r="A269" s="29">
        <v>849</v>
      </c>
      <c r="B269" s="26" t="s">
        <v>267</v>
      </c>
      <c r="C269" s="105">
        <v>2966</v>
      </c>
      <c r="D269" s="143">
        <v>6585839.1372391544</v>
      </c>
      <c r="E269" s="73">
        <v>3136693.4823447755</v>
      </c>
      <c r="F269" s="96">
        <f t="shared" si="48"/>
        <v>9722532.6195839308</v>
      </c>
      <c r="G269" s="154">
        <v>190724</v>
      </c>
      <c r="H269" s="47">
        <v>2154257.0588165936</v>
      </c>
      <c r="I269" s="144">
        <f t="shared" si="49"/>
        <v>12067513.678400524</v>
      </c>
      <c r="J269" s="28">
        <f t="shared" si="42"/>
        <v>4068.6155355362521</v>
      </c>
      <c r="K269" s="142"/>
      <c r="L269" s="97">
        <f t="shared" si="43"/>
        <v>450215.90429566801</v>
      </c>
      <c r="M269" s="98">
        <f t="shared" si="44"/>
        <v>3.875392651974597E-2</v>
      </c>
      <c r="N269" s="97">
        <f t="shared" si="45"/>
        <v>238.31623645782929</v>
      </c>
      <c r="O269" s="45"/>
      <c r="P269" s="99">
        <f t="shared" si="46"/>
        <v>2.1182020490873255E-2</v>
      </c>
      <c r="Q269" s="99">
        <f t="shared" si="47"/>
        <v>0.12062897108572446</v>
      </c>
      <c r="R269" s="137"/>
      <c r="S269" s="67">
        <v>849</v>
      </c>
      <c r="T269" s="38" t="s">
        <v>267</v>
      </c>
      <c r="U269" s="30">
        <v>3033</v>
      </c>
      <c r="V269" s="30">
        <v>6152751.4679548992</v>
      </c>
      <c r="W269" s="28">
        <v>3368110.0674943784</v>
      </c>
      <c r="X269" s="46">
        <v>9520861.5354492776</v>
      </c>
      <c r="Y269" s="49">
        <v>174072</v>
      </c>
      <c r="Z269" s="46">
        <v>1922364.238655579</v>
      </c>
      <c r="AA269" s="31">
        <f t="shared" si="50"/>
        <v>11617297.774104856</v>
      </c>
      <c r="AB269" s="47">
        <f t="shared" si="51"/>
        <v>3830.2992990784228</v>
      </c>
    </row>
    <row r="270" spans="1:28" ht="14.4" x14ac:dyDescent="0.3">
      <c r="A270" s="29">
        <v>850</v>
      </c>
      <c r="B270" s="26" t="s">
        <v>268</v>
      </c>
      <c r="C270" s="105">
        <v>2401</v>
      </c>
      <c r="D270" s="143">
        <v>4537160.4946933016</v>
      </c>
      <c r="E270" s="73">
        <v>1658243.2073965571</v>
      </c>
      <c r="F270" s="96">
        <f t="shared" si="48"/>
        <v>6195403.7020898592</v>
      </c>
      <c r="G270" s="155">
        <v>-478039</v>
      </c>
      <c r="H270" s="47">
        <v>1417988.8950986464</v>
      </c>
      <c r="I270" s="144">
        <f t="shared" si="49"/>
        <v>7135353.5971885053</v>
      </c>
      <c r="J270" s="28">
        <f t="shared" si="42"/>
        <v>2971.8257381043336</v>
      </c>
      <c r="K270" s="142"/>
      <c r="L270" s="97">
        <f t="shared" si="43"/>
        <v>561278.92426094506</v>
      </c>
      <c r="M270" s="98">
        <f t="shared" si="44"/>
        <v>8.5377631406032828E-2</v>
      </c>
      <c r="N270" s="97">
        <f t="shared" si="45"/>
        <v>218.86314475108384</v>
      </c>
      <c r="O270" s="45"/>
      <c r="P270" s="99">
        <f t="shared" si="46"/>
        <v>5.87707283433756E-2</v>
      </c>
      <c r="Q270" s="99">
        <f t="shared" si="47"/>
        <v>0.18212212018054719</v>
      </c>
      <c r="R270" s="137"/>
      <c r="S270" s="67">
        <v>850</v>
      </c>
      <c r="T270" s="38" t="s">
        <v>268</v>
      </c>
      <c r="U270" s="30">
        <v>2388</v>
      </c>
      <c r="V270" s="30">
        <v>4134295.0747474665</v>
      </c>
      <c r="W270" s="28">
        <v>1717211.3338057878</v>
      </c>
      <c r="X270" s="46">
        <v>5851506.4085532539</v>
      </c>
      <c r="Y270" s="91">
        <v>-476960</v>
      </c>
      <c r="Z270" s="46">
        <v>1199528.264374306</v>
      </c>
      <c r="AA270" s="31">
        <f t="shared" si="50"/>
        <v>6574074.6729275603</v>
      </c>
      <c r="AB270" s="47">
        <f t="shared" si="51"/>
        <v>2752.9625933532498</v>
      </c>
    </row>
    <row r="271" spans="1:28" ht="14.4" x14ac:dyDescent="0.3">
      <c r="A271" s="29">
        <v>851</v>
      </c>
      <c r="B271" s="26" t="s">
        <v>269</v>
      </c>
      <c r="C271" s="105">
        <v>21467</v>
      </c>
      <c r="D271" s="143">
        <v>27758030.97363713</v>
      </c>
      <c r="E271" s="73">
        <v>8475232.9287695885</v>
      </c>
      <c r="F271" s="96">
        <f t="shared" si="48"/>
        <v>36233263.902406722</v>
      </c>
      <c r="G271" s="154">
        <v>-283449</v>
      </c>
      <c r="H271" s="47">
        <v>10782752.063928491</v>
      </c>
      <c r="I271" s="144">
        <f t="shared" si="49"/>
        <v>46732566.966335215</v>
      </c>
      <c r="J271" s="28">
        <f t="shared" si="42"/>
        <v>2176.9491296564593</v>
      </c>
      <c r="K271" s="142"/>
      <c r="L271" s="97">
        <f t="shared" si="43"/>
        <v>2795954.3909671381</v>
      </c>
      <c r="M271" s="98">
        <f t="shared" si="44"/>
        <v>6.3636093614886854E-2</v>
      </c>
      <c r="N271" s="97">
        <f t="shared" si="45"/>
        <v>143.03502099207276</v>
      </c>
      <c r="O271" s="45"/>
      <c r="P271" s="99">
        <f t="shared" si="46"/>
        <v>4.0508393366901041E-2</v>
      </c>
      <c r="Q271" s="99">
        <f t="shared" si="47"/>
        <v>0.15622606642718107</v>
      </c>
      <c r="R271" s="137"/>
      <c r="S271" s="67">
        <v>851</v>
      </c>
      <c r="T271" s="38" t="s">
        <v>269</v>
      </c>
      <c r="U271" s="30">
        <v>21602</v>
      </c>
      <c r="V271" s="30">
        <v>26250355.810472071</v>
      </c>
      <c r="W271" s="28">
        <v>8572298.3203247953</v>
      </c>
      <c r="X271" s="46">
        <v>34822654.130796865</v>
      </c>
      <c r="Y271" s="91">
        <v>-211858</v>
      </c>
      <c r="Z271" s="46">
        <v>9325816.4445712101</v>
      </c>
      <c r="AA271" s="31">
        <f t="shared" si="50"/>
        <v>43936612.575368077</v>
      </c>
      <c r="AB271" s="47">
        <f t="shared" si="51"/>
        <v>2033.9141086643865</v>
      </c>
    </row>
    <row r="272" spans="1:28" ht="14.4" x14ac:dyDescent="0.3">
      <c r="A272" s="29">
        <v>853</v>
      </c>
      <c r="B272" s="26" t="s">
        <v>270</v>
      </c>
      <c r="C272" s="105">
        <v>194391</v>
      </c>
      <c r="D272" s="143">
        <v>175956836.0605613</v>
      </c>
      <c r="E272" s="73">
        <v>-2924989.1475486923</v>
      </c>
      <c r="F272" s="96">
        <f t="shared" si="48"/>
        <v>173031846.91301259</v>
      </c>
      <c r="G272" s="155">
        <v>46483967</v>
      </c>
      <c r="H272" s="47">
        <v>100150615.39631942</v>
      </c>
      <c r="I272" s="144">
        <f t="shared" si="49"/>
        <v>319666429.30933201</v>
      </c>
      <c r="J272" s="28">
        <f t="shared" si="42"/>
        <v>1644.4507683448926</v>
      </c>
      <c r="K272" s="142"/>
      <c r="L272" s="97">
        <f t="shared" si="43"/>
        <v>13486610.492296696</v>
      </c>
      <c r="M272" s="98">
        <f t="shared" si="44"/>
        <v>4.4048005986821508E-2</v>
      </c>
      <c r="N272" s="97">
        <f t="shared" si="45"/>
        <v>57.714422240295335</v>
      </c>
      <c r="O272" s="45"/>
      <c r="P272" s="99">
        <f t="shared" si="46"/>
        <v>-6.9687534199647239E-4</v>
      </c>
      <c r="Q272" s="99">
        <f t="shared" si="47"/>
        <v>0.14694333840609275</v>
      </c>
      <c r="R272" s="137"/>
      <c r="S272" s="67">
        <v>853</v>
      </c>
      <c r="T272" s="38" t="s">
        <v>270</v>
      </c>
      <c r="U272" s="30">
        <v>192962</v>
      </c>
      <c r="V272" s="30">
        <v>175122073.13249731</v>
      </c>
      <c r="W272" s="28">
        <v>-1969560.5030285041</v>
      </c>
      <c r="X272" s="46">
        <v>173152512.6294688</v>
      </c>
      <c r="Y272" s="49">
        <v>45707722</v>
      </c>
      <c r="Z272" s="46">
        <v>87319584.187566534</v>
      </c>
      <c r="AA272" s="31">
        <f t="shared" si="50"/>
        <v>306179818.81703532</v>
      </c>
      <c r="AB272" s="47">
        <f t="shared" si="51"/>
        <v>1586.7363461045973</v>
      </c>
    </row>
    <row r="273" spans="1:28" ht="14.4" x14ac:dyDescent="0.3">
      <c r="A273" s="29">
        <v>854</v>
      </c>
      <c r="B273" s="26" t="s">
        <v>271</v>
      </c>
      <c r="C273" s="105">
        <v>3304</v>
      </c>
      <c r="D273" s="143">
        <v>12414440.739218386</v>
      </c>
      <c r="E273" s="73">
        <v>2636490.1416578949</v>
      </c>
      <c r="F273" s="96">
        <f t="shared" si="48"/>
        <v>15050930.88087628</v>
      </c>
      <c r="G273" s="154">
        <v>-344028</v>
      </c>
      <c r="H273" s="47">
        <v>2254200.8620155035</v>
      </c>
      <c r="I273" s="144">
        <f t="shared" si="49"/>
        <v>16961103.742891785</v>
      </c>
      <c r="J273" s="28">
        <f t="shared" si="42"/>
        <v>5133.5059754515087</v>
      </c>
      <c r="K273" s="142"/>
      <c r="L273" s="97">
        <f t="shared" si="43"/>
        <v>572747.2155596856</v>
      </c>
      <c r="M273" s="98">
        <f t="shared" si="44"/>
        <v>3.4948422961416044E-2</v>
      </c>
      <c r="N273" s="97">
        <f t="shared" si="45"/>
        <v>274.8174111668659</v>
      </c>
      <c r="O273" s="45"/>
      <c r="P273" s="99">
        <f t="shared" si="46"/>
        <v>2.6606648845330705E-2</v>
      </c>
      <c r="Q273" s="99">
        <f t="shared" si="47"/>
        <v>0.12773824682771751</v>
      </c>
      <c r="R273" s="137"/>
      <c r="S273" s="67">
        <v>854</v>
      </c>
      <c r="T273" s="38" t="s">
        <v>271</v>
      </c>
      <c r="U273" s="30">
        <v>3373</v>
      </c>
      <c r="V273" s="30">
        <v>11925146.085911959</v>
      </c>
      <c r="W273" s="28">
        <v>2735708.5830157357</v>
      </c>
      <c r="X273" s="46">
        <v>14660854.668927696</v>
      </c>
      <c r="Y273" s="91">
        <v>-271367</v>
      </c>
      <c r="Z273" s="46">
        <v>1998868.8584044038</v>
      </c>
      <c r="AA273" s="31">
        <f t="shared" si="50"/>
        <v>16388356.527332099</v>
      </c>
      <c r="AB273" s="47">
        <f t="shared" si="51"/>
        <v>4858.6885642846428</v>
      </c>
    </row>
    <row r="274" spans="1:28" ht="14.4" x14ac:dyDescent="0.3">
      <c r="A274" s="29">
        <v>857</v>
      </c>
      <c r="B274" s="26" t="s">
        <v>272</v>
      </c>
      <c r="C274" s="105">
        <v>2433</v>
      </c>
      <c r="D274" s="143">
        <v>6782081.0762923108</v>
      </c>
      <c r="E274" s="73">
        <v>2376115.3404746172</v>
      </c>
      <c r="F274" s="96">
        <f t="shared" si="48"/>
        <v>9158196.4167669285</v>
      </c>
      <c r="G274" s="155">
        <v>190584</v>
      </c>
      <c r="H274" s="47">
        <v>1795368.9152144869</v>
      </c>
      <c r="I274" s="144">
        <f t="shared" si="49"/>
        <v>11144149.331981415</v>
      </c>
      <c r="J274" s="28">
        <f t="shared" si="42"/>
        <v>4580.4148507938407</v>
      </c>
      <c r="K274" s="142"/>
      <c r="L274" s="97">
        <f t="shared" si="43"/>
        <v>840960.74684733339</v>
      </c>
      <c r="M274" s="98">
        <f t="shared" si="44"/>
        <v>8.1621406800290022E-2</v>
      </c>
      <c r="N274" s="97">
        <f t="shared" si="45"/>
        <v>420.87161900777664</v>
      </c>
      <c r="O274" s="45"/>
      <c r="P274" s="99">
        <f t="shared" si="46"/>
        <v>5.7739564719003988E-2</v>
      </c>
      <c r="Q274" s="99">
        <f t="shared" si="47"/>
        <v>0.14493777743259595</v>
      </c>
      <c r="R274" s="137"/>
      <c r="S274" s="67">
        <v>857</v>
      </c>
      <c r="T274" s="38" t="s">
        <v>272</v>
      </c>
      <c r="U274" s="30">
        <v>2477</v>
      </c>
      <c r="V274" s="30">
        <v>6080479.0878908727</v>
      </c>
      <c r="W274" s="28">
        <v>2577792.4963812623</v>
      </c>
      <c r="X274" s="46">
        <v>8658271.584272135</v>
      </c>
      <c r="Y274" s="49">
        <v>76824</v>
      </c>
      <c r="Z274" s="46">
        <v>1568093.0008619465</v>
      </c>
      <c r="AA274" s="31">
        <f t="shared" si="50"/>
        <v>10303188.585134082</v>
      </c>
      <c r="AB274" s="47">
        <f t="shared" si="51"/>
        <v>4159.5432317860641</v>
      </c>
    </row>
    <row r="275" spans="1:28" ht="14.4" x14ac:dyDescent="0.3">
      <c r="A275" s="29">
        <v>858</v>
      </c>
      <c r="B275" s="26" t="s">
        <v>273</v>
      </c>
      <c r="C275" s="105">
        <v>38783</v>
      </c>
      <c r="D275" s="143">
        <v>34719605.204012901</v>
      </c>
      <c r="E275" s="73">
        <v>-10001673.075137716</v>
      </c>
      <c r="F275" s="96">
        <f t="shared" si="48"/>
        <v>24717932.128875185</v>
      </c>
      <c r="G275" s="154">
        <v>-3174910</v>
      </c>
      <c r="H275" s="47">
        <v>14826251.219556747</v>
      </c>
      <c r="I275" s="144">
        <f t="shared" si="49"/>
        <v>36369273.34843193</v>
      </c>
      <c r="J275" s="28">
        <f t="shared" si="42"/>
        <v>937.76328155201838</v>
      </c>
      <c r="K275" s="142"/>
      <c r="L275" s="97">
        <f t="shared" si="43"/>
        <v>3939351.8506146781</v>
      </c>
      <c r="M275" s="98">
        <f t="shared" si="44"/>
        <v>0.12147275320662811</v>
      </c>
      <c r="N275" s="97">
        <f t="shared" si="45"/>
        <v>97.588108676626462</v>
      </c>
      <c r="O275" s="45"/>
      <c r="P275" s="99">
        <f t="shared" si="46"/>
        <v>5.8138127490786617E-2</v>
      </c>
      <c r="Q275" s="99">
        <f t="shared" si="47"/>
        <v>0.23310503169824082</v>
      </c>
      <c r="R275" s="137"/>
      <c r="S275" s="67">
        <v>858</v>
      </c>
      <c r="T275" s="38" t="s">
        <v>273</v>
      </c>
      <c r="U275" s="30">
        <v>38599</v>
      </c>
      <c r="V275" s="30">
        <v>34050305.664878964</v>
      </c>
      <c r="W275" s="28">
        <v>-10690470.604885433</v>
      </c>
      <c r="X275" s="46">
        <v>23359835.059993532</v>
      </c>
      <c r="Y275" s="91">
        <v>-2953424</v>
      </c>
      <c r="Z275" s="46">
        <v>12023510.43782372</v>
      </c>
      <c r="AA275" s="31">
        <f t="shared" si="50"/>
        <v>32429921.497817252</v>
      </c>
      <c r="AB275" s="47">
        <f t="shared" si="51"/>
        <v>840.17517287539192</v>
      </c>
    </row>
    <row r="276" spans="1:28" ht="14.4" x14ac:dyDescent="0.3">
      <c r="A276" s="29">
        <v>859</v>
      </c>
      <c r="B276" s="26" t="s">
        <v>274</v>
      </c>
      <c r="C276" s="105">
        <v>6603</v>
      </c>
      <c r="D276" s="143">
        <v>12838338.997067351</v>
      </c>
      <c r="E276" s="73">
        <v>7287994.2795848399</v>
      </c>
      <c r="F276" s="96">
        <f t="shared" si="48"/>
        <v>20126333.276652191</v>
      </c>
      <c r="G276" s="155">
        <v>-1013557</v>
      </c>
      <c r="H276" s="47">
        <v>3288670.2433645139</v>
      </c>
      <c r="I276" s="144">
        <f t="shared" si="49"/>
        <v>22401446.520016704</v>
      </c>
      <c r="J276" s="28">
        <f t="shared" si="42"/>
        <v>3392.6164652456009</v>
      </c>
      <c r="K276" s="142"/>
      <c r="L276" s="97">
        <f t="shared" si="43"/>
        <v>1049437.5300781913</v>
      </c>
      <c r="M276" s="98">
        <f t="shared" si="44"/>
        <v>4.9149357822615522E-2</v>
      </c>
      <c r="N276" s="97">
        <f t="shared" si="45"/>
        <v>175.49894378432145</v>
      </c>
      <c r="O276" s="45"/>
      <c r="P276" s="99">
        <f t="shared" si="46"/>
        <v>2.9593379331608771E-2</v>
      </c>
      <c r="Q276" s="99">
        <f t="shared" si="47"/>
        <v>0.20321684622202985</v>
      </c>
      <c r="R276" s="137"/>
      <c r="S276" s="67">
        <v>859</v>
      </c>
      <c r="T276" s="38" t="s">
        <v>274</v>
      </c>
      <c r="U276" s="30">
        <v>6637</v>
      </c>
      <c r="V276" s="30">
        <v>12298754.250311444</v>
      </c>
      <c r="W276" s="28">
        <v>7249092.1914729839</v>
      </c>
      <c r="X276" s="46">
        <v>19547846.441784427</v>
      </c>
      <c r="Y276" s="91">
        <v>-929069</v>
      </c>
      <c r="Z276" s="46">
        <v>2733231.5481540845</v>
      </c>
      <c r="AA276" s="31">
        <f t="shared" si="50"/>
        <v>21352008.989938512</v>
      </c>
      <c r="AB276" s="47">
        <f t="shared" si="51"/>
        <v>3217.1175214612795</v>
      </c>
    </row>
    <row r="277" spans="1:28" ht="14.4" x14ac:dyDescent="0.3">
      <c r="A277" s="29">
        <v>886</v>
      </c>
      <c r="B277" s="26" t="s">
        <v>275</v>
      </c>
      <c r="C277" s="105">
        <v>12735</v>
      </c>
      <c r="D277" s="143">
        <v>15587683.601874271</v>
      </c>
      <c r="E277" s="73">
        <v>4902384.6137658693</v>
      </c>
      <c r="F277" s="96">
        <f t="shared" si="48"/>
        <v>20490068.215640143</v>
      </c>
      <c r="G277" s="154">
        <v>-340114</v>
      </c>
      <c r="H277" s="47">
        <v>6414572.6489724703</v>
      </c>
      <c r="I277" s="144">
        <f t="shared" si="49"/>
        <v>26564526.864612613</v>
      </c>
      <c r="J277" s="28">
        <f t="shared" si="42"/>
        <v>2085.9463576452777</v>
      </c>
      <c r="K277" s="142"/>
      <c r="L277" s="97">
        <f t="shared" si="43"/>
        <v>2770173.9777448066</v>
      </c>
      <c r="M277" s="98">
        <f t="shared" si="44"/>
        <v>0.11642148836389142</v>
      </c>
      <c r="N277" s="97">
        <f t="shared" si="45"/>
        <v>237.26693204759249</v>
      </c>
      <c r="O277" s="45"/>
      <c r="P277" s="99">
        <f t="shared" si="46"/>
        <v>8.7258585889574913E-2</v>
      </c>
      <c r="Q277" s="99">
        <f t="shared" si="47"/>
        <v>0.1661065022112731</v>
      </c>
      <c r="R277" s="137"/>
      <c r="S277" s="67">
        <v>886</v>
      </c>
      <c r="T277" s="38" t="s">
        <v>275</v>
      </c>
      <c r="U277" s="30">
        <v>12871</v>
      </c>
      <c r="V277" s="30">
        <v>14663847.180912098</v>
      </c>
      <c r="W277" s="28">
        <v>4181778.3966275328</v>
      </c>
      <c r="X277" s="46">
        <v>18845625.57753963</v>
      </c>
      <c r="Y277" s="91">
        <v>-552119</v>
      </c>
      <c r="Z277" s="46">
        <v>5500846.3093281761</v>
      </c>
      <c r="AA277" s="31">
        <f t="shared" si="50"/>
        <v>23794352.886867806</v>
      </c>
      <c r="AB277" s="47">
        <f t="shared" si="51"/>
        <v>1848.6794255976852</v>
      </c>
    </row>
    <row r="278" spans="1:28" ht="14.4" x14ac:dyDescent="0.3">
      <c r="A278" s="29">
        <v>887</v>
      </c>
      <c r="B278" s="26" t="s">
        <v>276</v>
      </c>
      <c r="C278" s="105">
        <v>4644</v>
      </c>
      <c r="D278" s="143">
        <v>8764951.5059160925</v>
      </c>
      <c r="E278" s="73">
        <v>4361657.9582490539</v>
      </c>
      <c r="F278" s="96">
        <f t="shared" si="48"/>
        <v>13126609.464165147</v>
      </c>
      <c r="G278" s="155">
        <v>-289905</v>
      </c>
      <c r="H278" s="47">
        <v>3415520.1147673996</v>
      </c>
      <c r="I278" s="144">
        <f t="shared" si="49"/>
        <v>16252224.578932546</v>
      </c>
      <c r="J278" s="28">
        <f t="shared" si="42"/>
        <v>3499.6176957219091</v>
      </c>
      <c r="K278" s="142"/>
      <c r="L278" s="97">
        <f t="shared" si="43"/>
        <v>792901.09505566582</v>
      </c>
      <c r="M278" s="98">
        <f t="shared" si="44"/>
        <v>5.1289507971200209E-2</v>
      </c>
      <c r="N278" s="97">
        <f t="shared" si="45"/>
        <v>201.98043380277932</v>
      </c>
      <c r="O278" s="45"/>
      <c r="P278" s="99">
        <f t="shared" si="46"/>
        <v>2.99018035559111E-2</v>
      </c>
      <c r="Q278" s="99">
        <f t="shared" si="47"/>
        <v>0.15193001421891661</v>
      </c>
      <c r="R278" s="137"/>
      <c r="S278" s="67">
        <v>887</v>
      </c>
      <c r="T278" s="38" t="s">
        <v>276</v>
      </c>
      <c r="U278" s="30">
        <v>4688</v>
      </c>
      <c r="V278" s="30">
        <v>8332370.5932041612</v>
      </c>
      <c r="W278" s="28">
        <v>4413125.5490914397</v>
      </c>
      <c r="X278" s="46">
        <v>12745496.142295601</v>
      </c>
      <c r="Y278" s="91">
        <v>-251214</v>
      </c>
      <c r="Z278" s="46">
        <v>2965041.3415812803</v>
      </c>
      <c r="AA278" s="31">
        <f t="shared" si="50"/>
        <v>15459323.48387688</v>
      </c>
      <c r="AB278" s="47">
        <f t="shared" si="51"/>
        <v>3297.6372619191297</v>
      </c>
    </row>
    <row r="279" spans="1:28" ht="14.4" x14ac:dyDescent="0.3">
      <c r="A279" s="29">
        <v>889</v>
      </c>
      <c r="B279" s="26" t="s">
        <v>277</v>
      </c>
      <c r="C279" s="105">
        <v>2619</v>
      </c>
      <c r="D279" s="143">
        <v>8131910.992199678</v>
      </c>
      <c r="E279" s="73">
        <v>2489877.3229778665</v>
      </c>
      <c r="F279" s="96">
        <f t="shared" si="48"/>
        <v>10621788.315177545</v>
      </c>
      <c r="G279" s="154">
        <v>214252</v>
      </c>
      <c r="H279" s="47">
        <v>1798214.233554879</v>
      </c>
      <c r="I279" s="144">
        <f t="shared" si="49"/>
        <v>12634254.548732424</v>
      </c>
      <c r="J279" s="28">
        <f t="shared" si="42"/>
        <v>4824.0758108943965</v>
      </c>
      <c r="K279" s="142"/>
      <c r="L279" s="97">
        <f t="shared" si="43"/>
        <v>574492.71280479245</v>
      </c>
      <c r="M279" s="98">
        <f t="shared" si="44"/>
        <v>4.7637152426451938E-2</v>
      </c>
      <c r="N279" s="97">
        <f t="shared" si="45"/>
        <v>317.43835352233691</v>
      </c>
      <c r="O279" s="45"/>
      <c r="P279" s="99">
        <f t="shared" si="46"/>
        <v>3.8538166921962658E-2</v>
      </c>
      <c r="Q279" s="99">
        <f t="shared" si="47"/>
        <v>0.14499999382114059</v>
      </c>
      <c r="R279" s="137"/>
      <c r="S279" s="67">
        <v>889</v>
      </c>
      <c r="T279" s="38" t="s">
        <v>277</v>
      </c>
      <c r="U279" s="30">
        <v>2676</v>
      </c>
      <c r="V279" s="30">
        <v>7568675.8429056238</v>
      </c>
      <c r="W279" s="28">
        <v>2658958.2041497533</v>
      </c>
      <c r="X279" s="46">
        <v>10227634.047055377</v>
      </c>
      <c r="Y279" s="49">
        <v>261635</v>
      </c>
      <c r="Z279" s="46">
        <v>1570492.7888722559</v>
      </c>
      <c r="AA279" s="31">
        <f t="shared" si="50"/>
        <v>12059761.835927632</v>
      </c>
      <c r="AB279" s="47">
        <f t="shared" si="51"/>
        <v>4506.6374573720595</v>
      </c>
    </row>
    <row r="280" spans="1:28" ht="14.4" x14ac:dyDescent="0.3">
      <c r="A280" s="29">
        <v>890</v>
      </c>
      <c r="B280" s="26" t="s">
        <v>278</v>
      </c>
      <c r="C280" s="105">
        <v>1219</v>
      </c>
      <c r="D280" s="143">
        <v>6091171.8639524952</v>
      </c>
      <c r="E280" s="73">
        <v>828504.45248617942</v>
      </c>
      <c r="F280" s="96">
        <f t="shared" si="48"/>
        <v>6919676.3164386749</v>
      </c>
      <c r="G280" s="155">
        <v>554891</v>
      </c>
      <c r="H280" s="47">
        <v>768543.45913479803</v>
      </c>
      <c r="I280" s="144">
        <f t="shared" si="49"/>
        <v>8243110.7755734734</v>
      </c>
      <c r="J280" s="28">
        <f t="shared" si="42"/>
        <v>6762.1909561718403</v>
      </c>
      <c r="K280" s="142"/>
      <c r="L280" s="97">
        <f t="shared" si="43"/>
        <v>909510.97852402367</v>
      </c>
      <c r="M280" s="98">
        <f t="shared" si="44"/>
        <v>0.12401971796851392</v>
      </c>
      <c r="N280" s="97">
        <f t="shared" si="45"/>
        <v>711.36604111453835</v>
      </c>
      <c r="O280" s="45"/>
      <c r="P280" s="99">
        <f t="shared" si="46"/>
        <v>4.0976368928740348E-2</v>
      </c>
      <c r="Q280" s="99">
        <f t="shared" si="47"/>
        <v>0.12682805663671526</v>
      </c>
      <c r="R280" s="137"/>
      <c r="S280" s="67">
        <v>890</v>
      </c>
      <c r="T280" s="38" t="s">
        <v>278</v>
      </c>
      <c r="U280" s="30">
        <v>1212</v>
      </c>
      <c r="V280" s="30">
        <v>5916205.7598940898</v>
      </c>
      <c r="W280" s="28">
        <v>731088.57163781021</v>
      </c>
      <c r="X280" s="46">
        <v>6647294.3315319</v>
      </c>
      <c r="Y280" s="91">
        <v>4264</v>
      </c>
      <c r="Z280" s="46">
        <v>682041.46551754989</v>
      </c>
      <c r="AA280" s="31">
        <f t="shared" si="50"/>
        <v>7333599.7970494498</v>
      </c>
      <c r="AB280" s="47">
        <f t="shared" si="51"/>
        <v>6050.824915057302</v>
      </c>
    </row>
    <row r="281" spans="1:28" ht="14.4" x14ac:dyDescent="0.3">
      <c r="A281" s="29">
        <v>892</v>
      </c>
      <c r="B281" s="26" t="s">
        <v>279</v>
      </c>
      <c r="C281" s="105">
        <v>3646</v>
      </c>
      <c r="D281" s="143">
        <v>5905672.470319787</v>
      </c>
      <c r="E281" s="73">
        <v>3550559.6179014561</v>
      </c>
      <c r="F281" s="96">
        <f t="shared" si="48"/>
        <v>9456232.0882212427</v>
      </c>
      <c r="G281" s="154">
        <v>-622431</v>
      </c>
      <c r="H281" s="47">
        <v>1997773.8201168729</v>
      </c>
      <c r="I281" s="144">
        <f t="shared" si="49"/>
        <v>10831574.908338115</v>
      </c>
      <c r="J281" s="28">
        <f t="shared" si="42"/>
        <v>2970.81045209493</v>
      </c>
      <c r="K281" s="142"/>
      <c r="L281" s="97">
        <f t="shared" si="43"/>
        <v>120457.68392783031</v>
      </c>
      <c r="M281" s="98">
        <f t="shared" si="44"/>
        <v>1.1246042910753623E-2</v>
      </c>
      <c r="N281" s="97">
        <f t="shared" si="45"/>
        <v>60.971488658286489</v>
      </c>
      <c r="O281" s="45"/>
      <c r="P281" s="99">
        <f t="shared" si="46"/>
        <v>-2.4720820787936804E-2</v>
      </c>
      <c r="Q281" s="99">
        <f t="shared" si="47"/>
        <v>0.19120452525380061</v>
      </c>
      <c r="R281" s="137"/>
      <c r="S281" s="67">
        <v>892</v>
      </c>
      <c r="T281" s="38" t="s">
        <v>279</v>
      </c>
      <c r="U281" s="30">
        <v>3681</v>
      </c>
      <c r="V281" s="30">
        <v>6009004.3368155109</v>
      </c>
      <c r="W281" s="28">
        <v>3686918.9329307135</v>
      </c>
      <c r="X281" s="46">
        <v>9695923.2697462253</v>
      </c>
      <c r="Y281" s="91">
        <v>-661910</v>
      </c>
      <c r="Z281" s="46">
        <v>1677103.9546640599</v>
      </c>
      <c r="AA281" s="31">
        <f t="shared" si="50"/>
        <v>10711117.224410284</v>
      </c>
      <c r="AB281" s="47">
        <f t="shared" si="51"/>
        <v>2909.8389634366436</v>
      </c>
    </row>
    <row r="282" spans="1:28" ht="14.4" x14ac:dyDescent="0.3">
      <c r="A282" s="29">
        <v>893</v>
      </c>
      <c r="B282" s="26" t="s">
        <v>280</v>
      </c>
      <c r="C282" s="105">
        <v>7479</v>
      </c>
      <c r="D282" s="143">
        <v>14876441.430275984</v>
      </c>
      <c r="E282" s="73">
        <v>5070307.9859602749</v>
      </c>
      <c r="F282" s="96">
        <f t="shared" si="48"/>
        <v>19946749.416236259</v>
      </c>
      <c r="G282" s="155">
        <v>-461903</v>
      </c>
      <c r="H282" s="47">
        <v>4903281.5055578556</v>
      </c>
      <c r="I282" s="144">
        <f t="shared" si="49"/>
        <v>24388127.921794116</v>
      </c>
      <c r="J282" s="28">
        <f t="shared" si="42"/>
        <v>3260.8808559692629</v>
      </c>
      <c r="K282" s="142"/>
      <c r="L282" s="97">
        <f t="shared" si="43"/>
        <v>1877416.9405513518</v>
      </c>
      <c r="M282" s="98">
        <f t="shared" si="44"/>
        <v>8.3401050376228678E-2</v>
      </c>
      <c r="N282" s="97">
        <f t="shared" si="45"/>
        <v>244.97638366985711</v>
      </c>
      <c r="O282" s="45"/>
      <c r="P282" s="99">
        <f t="shared" si="46"/>
        <v>8.3186499911864997E-2</v>
      </c>
      <c r="Q282" s="99">
        <f t="shared" si="47"/>
        <v>0.13903555496477771</v>
      </c>
      <c r="R282" s="137"/>
      <c r="S282" s="67">
        <v>893</v>
      </c>
      <c r="T282" s="38" t="s">
        <v>280</v>
      </c>
      <c r="U282" s="30">
        <v>7464</v>
      </c>
      <c r="V282" s="30">
        <v>13638341.067553379</v>
      </c>
      <c r="W282" s="28">
        <v>4776538.9349755077</v>
      </c>
      <c r="X282" s="46">
        <v>18414880.002528887</v>
      </c>
      <c r="Y282" s="91">
        <v>-208935</v>
      </c>
      <c r="Z282" s="46">
        <v>4304765.9787138775</v>
      </c>
      <c r="AA282" s="31">
        <f t="shared" si="50"/>
        <v>22510710.981242765</v>
      </c>
      <c r="AB282" s="47">
        <f t="shared" si="51"/>
        <v>3015.9044722994058</v>
      </c>
    </row>
    <row r="283" spans="1:28" ht="14.4" x14ac:dyDescent="0.3">
      <c r="A283" s="29">
        <v>895</v>
      </c>
      <c r="B283" s="26" t="s">
        <v>281</v>
      </c>
      <c r="C283" s="105">
        <v>15378</v>
      </c>
      <c r="D283" s="143">
        <v>23641478.61572402</v>
      </c>
      <c r="E283" s="73">
        <v>3589945.4557751114</v>
      </c>
      <c r="F283" s="96">
        <f t="shared" si="48"/>
        <v>27231424.071499132</v>
      </c>
      <c r="G283" s="154">
        <v>-1670436</v>
      </c>
      <c r="H283" s="47">
        <v>8387429.3328548474</v>
      </c>
      <c r="I283" s="144">
        <f t="shared" si="49"/>
        <v>33948417.404353976</v>
      </c>
      <c r="J283" s="28">
        <f t="shared" si="42"/>
        <v>2207.5963977340339</v>
      </c>
      <c r="K283" s="142"/>
      <c r="L283" s="97">
        <f t="shared" si="43"/>
        <v>3527751.5128822736</v>
      </c>
      <c r="M283" s="98">
        <f t="shared" si="44"/>
        <v>0.11596562433800185</v>
      </c>
      <c r="N283" s="97">
        <f t="shared" si="45"/>
        <v>247.75450290915933</v>
      </c>
      <c r="O283" s="45"/>
      <c r="P283" s="99">
        <f t="shared" si="46"/>
        <v>9.9118197814737963E-2</v>
      </c>
      <c r="Q283" s="99">
        <f t="shared" si="47"/>
        <v>0.1611117017670749</v>
      </c>
      <c r="R283" s="137"/>
      <c r="S283" s="67">
        <v>895</v>
      </c>
      <c r="T283" s="38" t="s">
        <v>281</v>
      </c>
      <c r="U283" s="30">
        <v>15522</v>
      </c>
      <c r="V283" s="30">
        <v>22064158.184018854</v>
      </c>
      <c r="W283" s="28">
        <v>2711543.0332301427</v>
      </c>
      <c r="X283" s="46">
        <v>24775701.217248999</v>
      </c>
      <c r="Y283" s="91">
        <v>-1578655</v>
      </c>
      <c r="Z283" s="46">
        <v>7223619.674222704</v>
      </c>
      <c r="AA283" s="31">
        <f t="shared" si="50"/>
        <v>30420665.891471703</v>
      </c>
      <c r="AB283" s="47">
        <f t="shared" si="51"/>
        <v>1959.8418948248745</v>
      </c>
    </row>
    <row r="284" spans="1:28" ht="14.4" x14ac:dyDescent="0.3">
      <c r="A284" s="29">
        <v>905</v>
      </c>
      <c r="B284" s="26" t="s">
        <v>282</v>
      </c>
      <c r="C284" s="105">
        <v>67551</v>
      </c>
      <c r="D284" s="143">
        <v>73786939.824964106</v>
      </c>
      <c r="E284" s="73">
        <v>4899518.9378663776</v>
      </c>
      <c r="F284" s="96">
        <f t="shared" si="48"/>
        <v>78686458.762830481</v>
      </c>
      <c r="G284" s="155">
        <v>27838294</v>
      </c>
      <c r="H284" s="47">
        <v>33626551.239164285</v>
      </c>
      <c r="I284" s="144">
        <f t="shared" si="49"/>
        <v>140151304.00199476</v>
      </c>
      <c r="J284" s="28">
        <f t="shared" si="42"/>
        <v>2074.7480274458521</v>
      </c>
      <c r="K284" s="142"/>
      <c r="L284" s="97">
        <f t="shared" si="43"/>
        <v>8285177.1681773961</v>
      </c>
      <c r="M284" s="98">
        <f t="shared" si="44"/>
        <v>6.2830215515609147E-2</v>
      </c>
      <c r="N284" s="97">
        <f t="shared" si="45"/>
        <v>125.1039498271673</v>
      </c>
      <c r="O284" s="45"/>
      <c r="P284" s="99">
        <f t="shared" si="46"/>
        <v>3.9081012900716416E-2</v>
      </c>
      <c r="Q284" s="99">
        <f t="shared" si="47"/>
        <v>0.14888384455934323</v>
      </c>
      <c r="R284" s="137"/>
      <c r="S284" s="67">
        <v>905</v>
      </c>
      <c r="T284" s="38" t="s">
        <v>282</v>
      </c>
      <c r="U284" s="30">
        <v>67636</v>
      </c>
      <c r="V284" s="30">
        <v>71743714.461693317</v>
      </c>
      <c r="W284" s="28">
        <v>3983257.5317300009</v>
      </c>
      <c r="X284" s="46">
        <v>75726971.993423313</v>
      </c>
      <c r="Y284" s="49">
        <v>26870268</v>
      </c>
      <c r="Z284" s="46">
        <v>29268886.840394054</v>
      </c>
      <c r="AA284" s="31">
        <f t="shared" si="50"/>
        <v>131866126.83381736</v>
      </c>
      <c r="AB284" s="47">
        <f t="shared" si="51"/>
        <v>1949.6440776186848</v>
      </c>
    </row>
    <row r="285" spans="1:28" ht="14.4" x14ac:dyDescent="0.3">
      <c r="A285" s="29">
        <v>908</v>
      </c>
      <c r="B285" s="26" t="s">
        <v>283</v>
      </c>
      <c r="C285" s="105">
        <v>20765</v>
      </c>
      <c r="D285" s="143">
        <v>32010236.300840948</v>
      </c>
      <c r="E285" s="73">
        <v>4212433.1489266707</v>
      </c>
      <c r="F285" s="96">
        <f t="shared" si="48"/>
        <v>36222669.449767619</v>
      </c>
      <c r="G285" s="154">
        <v>867643</v>
      </c>
      <c r="H285" s="47">
        <v>9488692.2416895311</v>
      </c>
      <c r="I285" s="144">
        <f t="shared" si="49"/>
        <v>46579004.691457152</v>
      </c>
      <c r="J285" s="28">
        <f t="shared" si="42"/>
        <v>2243.1497563909056</v>
      </c>
      <c r="K285" s="142"/>
      <c r="L285" s="97">
        <f t="shared" si="43"/>
        <v>2640867.4673584104</v>
      </c>
      <c r="M285" s="98">
        <f t="shared" si="44"/>
        <v>6.0104220028471628E-2</v>
      </c>
      <c r="N285" s="97">
        <f t="shared" si="45"/>
        <v>148.06406002914991</v>
      </c>
      <c r="O285" s="45"/>
      <c r="P285" s="99">
        <f t="shared" si="46"/>
        <v>2.740601723813274E-2</v>
      </c>
      <c r="Q285" s="99">
        <f t="shared" si="47"/>
        <v>0.1901668487572119</v>
      </c>
      <c r="R285" s="137"/>
      <c r="S285" s="67">
        <v>908</v>
      </c>
      <c r="T285" s="38" t="s">
        <v>283</v>
      </c>
      <c r="U285" s="30">
        <v>20972</v>
      </c>
      <c r="V285" s="30">
        <v>30439327.215578824</v>
      </c>
      <c r="W285" s="28">
        <v>4817103.8759396011</v>
      </c>
      <c r="X285" s="46">
        <v>35256431.091518424</v>
      </c>
      <c r="Y285" s="49">
        <v>709133</v>
      </c>
      <c r="Z285" s="46">
        <v>7972573.1325803185</v>
      </c>
      <c r="AA285" s="31">
        <f t="shared" si="50"/>
        <v>43938137.224098742</v>
      </c>
      <c r="AB285" s="47">
        <f t="shared" si="51"/>
        <v>2095.0856963617557</v>
      </c>
    </row>
    <row r="286" spans="1:28" ht="14.4" x14ac:dyDescent="0.3">
      <c r="A286" s="29">
        <v>915</v>
      </c>
      <c r="B286" s="26" t="s">
        <v>284</v>
      </c>
      <c r="C286" s="105">
        <v>20278</v>
      </c>
      <c r="D286" s="143">
        <v>42564456.143145926</v>
      </c>
      <c r="E286" s="73">
        <v>8126738.0390715599</v>
      </c>
      <c r="F286" s="96">
        <f t="shared" si="48"/>
        <v>50691194.182217486</v>
      </c>
      <c r="G286" s="155">
        <v>-2359100</v>
      </c>
      <c r="H286" s="47">
        <v>10868369.258083086</v>
      </c>
      <c r="I286" s="144">
        <f t="shared" si="49"/>
        <v>59200463.440300569</v>
      </c>
      <c r="J286" s="28">
        <f t="shared" si="42"/>
        <v>2919.4429154897211</v>
      </c>
      <c r="K286" s="142"/>
      <c r="L286" s="97">
        <f t="shared" si="43"/>
        <v>3526818.4629334658</v>
      </c>
      <c r="M286" s="98">
        <f t="shared" si="44"/>
        <v>6.3348079048304029E-2</v>
      </c>
      <c r="N286" s="97">
        <f t="shared" si="45"/>
        <v>199.14363974619027</v>
      </c>
      <c r="O286" s="45"/>
      <c r="P286" s="99">
        <f t="shared" si="46"/>
        <v>4.7835908793549153E-2</v>
      </c>
      <c r="Q286" s="99">
        <f t="shared" si="47"/>
        <v>0.14081346326423994</v>
      </c>
      <c r="R286" s="137"/>
      <c r="S286" s="67">
        <v>915</v>
      </c>
      <c r="T286" s="38" t="s">
        <v>284</v>
      </c>
      <c r="U286" s="30">
        <v>20466</v>
      </c>
      <c r="V286" s="30">
        <v>39879188.193987645</v>
      </c>
      <c r="W286" s="28">
        <v>8497846.5657601859</v>
      </c>
      <c r="X286" s="46">
        <v>48377034.759747833</v>
      </c>
      <c r="Y286" s="91">
        <v>-2230249</v>
      </c>
      <c r="Z286" s="46">
        <v>9526859.2176192701</v>
      </c>
      <c r="AA286" s="31">
        <f t="shared" si="50"/>
        <v>55673644.977367103</v>
      </c>
      <c r="AB286" s="47">
        <f t="shared" si="51"/>
        <v>2720.2992757435309</v>
      </c>
    </row>
    <row r="287" spans="1:28" ht="14.4" x14ac:dyDescent="0.3">
      <c r="A287" s="29">
        <v>918</v>
      </c>
      <c r="B287" s="26" t="s">
        <v>285</v>
      </c>
      <c r="C287" s="105">
        <v>2292</v>
      </c>
      <c r="D287" s="143">
        <v>3912034.2993730148</v>
      </c>
      <c r="E287" s="73">
        <v>1370995.0406206436</v>
      </c>
      <c r="F287" s="96">
        <f t="shared" si="48"/>
        <v>5283029.3399936585</v>
      </c>
      <c r="G287" s="154">
        <v>-497976</v>
      </c>
      <c r="H287" s="47">
        <v>1679814.5195539773</v>
      </c>
      <c r="I287" s="144">
        <f t="shared" si="49"/>
        <v>6464867.8595476355</v>
      </c>
      <c r="J287" s="28">
        <f t="shared" si="42"/>
        <v>2820.6229753698235</v>
      </c>
      <c r="K287" s="142"/>
      <c r="L287" s="97">
        <f t="shared" si="43"/>
        <v>369821.88198738545</v>
      </c>
      <c r="M287" s="98">
        <f t="shared" si="44"/>
        <v>6.0675814973166008E-2</v>
      </c>
      <c r="N287" s="97">
        <f t="shared" si="45"/>
        <v>162.51308546129758</v>
      </c>
      <c r="O287" s="45"/>
      <c r="P287" s="99">
        <f t="shared" si="46"/>
        <v>3.2358914996919896E-2</v>
      </c>
      <c r="Q287" s="99">
        <f t="shared" si="47"/>
        <v>0.18264959541671066</v>
      </c>
      <c r="R287" s="137"/>
      <c r="S287" s="67">
        <v>918</v>
      </c>
      <c r="T287" s="38" t="s">
        <v>285</v>
      </c>
      <c r="U287" s="30">
        <v>2293</v>
      </c>
      <c r="V287" s="30">
        <v>3776344.6855883813</v>
      </c>
      <c r="W287" s="28">
        <v>1341090.0197722246</v>
      </c>
      <c r="X287" s="46">
        <v>5117434.7053606063</v>
      </c>
      <c r="Y287" s="91">
        <v>-442771</v>
      </c>
      <c r="Z287" s="46">
        <v>1420382.272199644</v>
      </c>
      <c r="AA287" s="31">
        <f t="shared" si="50"/>
        <v>6095045.9775602501</v>
      </c>
      <c r="AB287" s="47">
        <f t="shared" si="51"/>
        <v>2658.1098899085259</v>
      </c>
    </row>
    <row r="288" spans="1:28" ht="14.4" x14ac:dyDescent="0.3">
      <c r="A288" s="29">
        <v>921</v>
      </c>
      <c r="B288" s="26" t="s">
        <v>286</v>
      </c>
      <c r="C288" s="105">
        <v>1972</v>
      </c>
      <c r="D288" s="143">
        <v>7432050.1151602613</v>
      </c>
      <c r="E288" s="73">
        <v>2089257.5763417992</v>
      </c>
      <c r="F288" s="96">
        <f t="shared" si="48"/>
        <v>9521307.6915020607</v>
      </c>
      <c r="G288" s="155">
        <v>147597</v>
      </c>
      <c r="H288" s="47">
        <v>1596784.7611899865</v>
      </c>
      <c r="I288" s="144">
        <f t="shared" si="49"/>
        <v>11265689.452692047</v>
      </c>
      <c r="J288" s="28">
        <f t="shared" si="42"/>
        <v>5712.8242660710175</v>
      </c>
      <c r="K288" s="142"/>
      <c r="L288" s="97">
        <f t="shared" si="43"/>
        <v>690854.00949621387</v>
      </c>
      <c r="M288" s="98">
        <f t="shared" si="44"/>
        <v>6.5330000944906444E-2</v>
      </c>
      <c r="N288" s="97">
        <f t="shared" si="45"/>
        <v>462.16118603336508</v>
      </c>
      <c r="O288" s="45"/>
      <c r="P288" s="99">
        <f t="shared" si="46"/>
        <v>4.0716528449379563E-2</v>
      </c>
      <c r="Q288" s="99">
        <f t="shared" si="47"/>
        <v>0.11607299379138936</v>
      </c>
      <c r="R288" s="137"/>
      <c r="S288" s="67">
        <v>921</v>
      </c>
      <c r="T288" s="38" t="s">
        <v>286</v>
      </c>
      <c r="U288" s="30">
        <v>2014</v>
      </c>
      <c r="V288" s="30">
        <v>6805165.7327929027</v>
      </c>
      <c r="W288" s="28">
        <v>2343634.570867477</v>
      </c>
      <c r="X288" s="46">
        <v>9148800.3036603797</v>
      </c>
      <c r="Y288" s="49">
        <v>-4682</v>
      </c>
      <c r="Z288" s="46">
        <v>1430717.1395354534</v>
      </c>
      <c r="AA288" s="31">
        <f t="shared" si="50"/>
        <v>10574835.443195833</v>
      </c>
      <c r="AB288" s="47">
        <f t="shared" si="51"/>
        <v>5250.6630800376524</v>
      </c>
    </row>
    <row r="289" spans="1:28" ht="14.4" x14ac:dyDescent="0.3">
      <c r="A289" s="29">
        <v>922</v>
      </c>
      <c r="B289" s="26" t="s">
        <v>287</v>
      </c>
      <c r="C289" s="105">
        <v>4367</v>
      </c>
      <c r="D289" s="143">
        <v>4735206.6866662437</v>
      </c>
      <c r="E289" s="73">
        <v>1791171.1576750788</v>
      </c>
      <c r="F289" s="96">
        <f t="shared" si="48"/>
        <v>6526377.8443413228</v>
      </c>
      <c r="G289" s="154">
        <v>-1007801</v>
      </c>
      <c r="H289" s="47">
        <v>2418707.3195503172</v>
      </c>
      <c r="I289" s="144">
        <f t="shared" si="49"/>
        <v>7937284.1638916396</v>
      </c>
      <c r="J289" s="28">
        <f t="shared" si="42"/>
        <v>1817.5599184546918</v>
      </c>
      <c r="K289" s="142"/>
      <c r="L289" s="97">
        <f t="shared" si="43"/>
        <v>-31896.034376380965</v>
      </c>
      <c r="M289" s="98">
        <f t="shared" si="44"/>
        <v>-4.0024235345202863E-3</v>
      </c>
      <c r="N289" s="97">
        <f t="shared" si="45"/>
        <v>-12.332205143016608</v>
      </c>
      <c r="O289" s="45"/>
      <c r="P289" s="99">
        <f t="shared" si="46"/>
        <v>-5.8366459055044007E-2</v>
      </c>
      <c r="Q289" s="99">
        <f t="shared" si="47"/>
        <v>0.22056661035698988</v>
      </c>
      <c r="R289" s="137"/>
      <c r="S289" s="67">
        <v>922</v>
      </c>
      <c r="T289" s="38" t="s">
        <v>287</v>
      </c>
      <c r="U289" s="30">
        <v>4355</v>
      </c>
      <c r="V289" s="30">
        <v>5084111.4030327741</v>
      </c>
      <c r="W289" s="28">
        <v>1846799.148211946</v>
      </c>
      <c r="X289" s="46">
        <v>6930910.5512447199</v>
      </c>
      <c r="Y289" s="91">
        <v>-943357</v>
      </c>
      <c r="Z289" s="46">
        <v>1981626.6470233006</v>
      </c>
      <c r="AA289" s="31">
        <f t="shared" si="50"/>
        <v>7969180.1982680205</v>
      </c>
      <c r="AB289" s="47">
        <f t="shared" si="51"/>
        <v>1829.8921235977084</v>
      </c>
    </row>
    <row r="290" spans="1:28" ht="14.4" x14ac:dyDescent="0.3">
      <c r="A290" s="29">
        <v>924</v>
      </c>
      <c r="B290" s="26" t="s">
        <v>288</v>
      </c>
      <c r="C290" s="105">
        <v>3065</v>
      </c>
      <c r="D290" s="143">
        <v>6762253.9129898716</v>
      </c>
      <c r="E290" s="73">
        <v>2974678.3587674634</v>
      </c>
      <c r="F290" s="96">
        <f t="shared" si="48"/>
        <v>9736932.2717573345</v>
      </c>
      <c r="G290" s="155">
        <v>196459</v>
      </c>
      <c r="H290" s="47">
        <v>2319204.6560077919</v>
      </c>
      <c r="I290" s="144">
        <f t="shared" si="49"/>
        <v>12252595.927765127</v>
      </c>
      <c r="J290" s="28">
        <f t="shared" si="42"/>
        <v>3997.5843157471868</v>
      </c>
      <c r="K290" s="142"/>
      <c r="L290" s="97">
        <f t="shared" si="43"/>
        <v>828143.82498191111</v>
      </c>
      <c r="M290" s="98">
        <f t="shared" si="44"/>
        <v>7.2488712590440929E-2</v>
      </c>
      <c r="N290" s="97">
        <f t="shared" si="45"/>
        <v>328.84568286882586</v>
      </c>
      <c r="O290" s="45"/>
      <c r="P290" s="99">
        <f t="shared" si="46"/>
        <v>4.6817139434619515E-2</v>
      </c>
      <c r="Q290" s="99">
        <f t="shared" si="47"/>
        <v>0.13878657179928888</v>
      </c>
      <c r="R290" s="137"/>
      <c r="S290" s="67">
        <v>924</v>
      </c>
      <c r="T290" s="38" t="s">
        <v>288</v>
      </c>
      <c r="U290" s="30">
        <v>3114</v>
      </c>
      <c r="V290" s="30">
        <v>6292947.1414023591</v>
      </c>
      <c r="W290" s="28">
        <v>3008517.1783509469</v>
      </c>
      <c r="X290" s="46">
        <v>9301464.319753306</v>
      </c>
      <c r="Y290" s="49">
        <v>86430</v>
      </c>
      <c r="Z290" s="46">
        <v>2036557.7830299104</v>
      </c>
      <c r="AA290" s="31">
        <f t="shared" si="50"/>
        <v>11424452.102783216</v>
      </c>
      <c r="AB290" s="47">
        <f t="shared" si="51"/>
        <v>3668.7386328783609</v>
      </c>
    </row>
    <row r="291" spans="1:28" ht="14.4" x14ac:dyDescent="0.3">
      <c r="A291" s="29">
        <v>925</v>
      </c>
      <c r="B291" s="26" t="s">
        <v>289</v>
      </c>
      <c r="C291" s="105">
        <v>3522</v>
      </c>
      <c r="D291" s="143">
        <v>7989130.1163990498</v>
      </c>
      <c r="E291" s="73">
        <v>767098.77764141245</v>
      </c>
      <c r="F291" s="96">
        <f t="shared" si="48"/>
        <v>8756228.8940404616</v>
      </c>
      <c r="G291" s="154">
        <v>57085</v>
      </c>
      <c r="H291" s="47">
        <v>2573417.8625067133</v>
      </c>
      <c r="I291" s="144">
        <f t="shared" si="49"/>
        <v>11386731.756547175</v>
      </c>
      <c r="J291" s="28">
        <f t="shared" si="42"/>
        <v>3233.0300274125993</v>
      </c>
      <c r="K291" s="142"/>
      <c r="L291" s="97">
        <f t="shared" si="43"/>
        <v>-95737.230067249388</v>
      </c>
      <c r="M291" s="98">
        <f t="shared" si="44"/>
        <v>-8.3376867970515849E-3</v>
      </c>
      <c r="N291" s="97">
        <f t="shared" si="45"/>
        <v>24.740285413598485</v>
      </c>
      <c r="O291" s="45"/>
      <c r="P291" s="99">
        <f t="shared" si="46"/>
        <v>-4.1518944499184252E-2</v>
      </c>
      <c r="Q291" s="99">
        <f t="shared" si="47"/>
        <v>0.12500239089885379</v>
      </c>
      <c r="R291" s="137"/>
      <c r="S291" s="67">
        <v>925</v>
      </c>
      <c r="T291" s="38" t="s">
        <v>289</v>
      </c>
      <c r="U291" s="30">
        <v>3579</v>
      </c>
      <c r="V291" s="30">
        <v>7723828.9470444126</v>
      </c>
      <c r="W291" s="28">
        <v>1411697.3565665076</v>
      </c>
      <c r="X291" s="46">
        <v>9135526.3036109209</v>
      </c>
      <c r="Y291" s="49">
        <v>59465</v>
      </c>
      <c r="Z291" s="46">
        <v>2287477.6830035048</v>
      </c>
      <c r="AA291" s="31">
        <f t="shared" si="50"/>
        <v>11482468.986614425</v>
      </c>
      <c r="AB291" s="47">
        <f t="shared" si="51"/>
        <v>3208.2897419990009</v>
      </c>
    </row>
    <row r="292" spans="1:28" ht="14.4" x14ac:dyDescent="0.3">
      <c r="A292" s="29">
        <v>927</v>
      </c>
      <c r="B292" s="26" t="s">
        <v>290</v>
      </c>
      <c r="C292" s="105">
        <v>29160</v>
      </c>
      <c r="D292" s="143">
        <v>26725941.265296564</v>
      </c>
      <c r="E292" s="73">
        <v>-1033395.9263392438</v>
      </c>
      <c r="F292" s="96">
        <f t="shared" si="48"/>
        <v>25692545.338957321</v>
      </c>
      <c r="G292" s="155">
        <v>-3251789</v>
      </c>
      <c r="H292" s="47">
        <v>13609616.496224178</v>
      </c>
      <c r="I292" s="144">
        <f t="shared" si="49"/>
        <v>36050372.835181497</v>
      </c>
      <c r="J292" s="28">
        <f t="shared" si="42"/>
        <v>1236.2953647181582</v>
      </c>
      <c r="K292" s="142"/>
      <c r="L292" s="97">
        <f t="shared" si="43"/>
        <v>3481280.7865473107</v>
      </c>
      <c r="M292" s="98">
        <f t="shared" si="44"/>
        <v>0.10688909538371062</v>
      </c>
      <c r="N292" s="97">
        <f t="shared" si="45"/>
        <v>119.30887563680199</v>
      </c>
      <c r="O292" s="45"/>
      <c r="P292" s="99">
        <f t="shared" si="46"/>
        <v>2.6574030265795745E-2</v>
      </c>
      <c r="Q292" s="99">
        <f t="shared" si="47"/>
        <v>0.26534646346225599</v>
      </c>
      <c r="R292" s="137"/>
      <c r="S292" s="67">
        <v>927</v>
      </c>
      <c r="T292" s="38" t="s">
        <v>290</v>
      </c>
      <c r="U292" s="30">
        <v>29158</v>
      </c>
      <c r="V292" s="30">
        <v>26099499.813488916</v>
      </c>
      <c r="W292" s="28">
        <v>-1072035.0798397195</v>
      </c>
      <c r="X292" s="46">
        <v>25027464.733649194</v>
      </c>
      <c r="Y292" s="91">
        <v>-3214017</v>
      </c>
      <c r="Z292" s="46">
        <v>10755644.314984992</v>
      </c>
      <c r="AA292" s="31">
        <f t="shared" si="50"/>
        <v>32569092.048634186</v>
      </c>
      <c r="AB292" s="47">
        <f t="shared" si="51"/>
        <v>1116.9864890813562</v>
      </c>
    </row>
    <row r="293" spans="1:28" ht="14.4" x14ac:dyDescent="0.3">
      <c r="A293" s="29">
        <v>931</v>
      </c>
      <c r="B293" s="26" t="s">
        <v>291</v>
      </c>
      <c r="C293" s="105">
        <v>6097</v>
      </c>
      <c r="D293" s="143">
        <v>18424906.415239841</v>
      </c>
      <c r="E293" s="73">
        <v>4954319.9534461293</v>
      </c>
      <c r="F293" s="96">
        <f t="shared" si="48"/>
        <v>23379226.368685968</v>
      </c>
      <c r="G293" s="154">
        <v>25848</v>
      </c>
      <c r="H293" s="47">
        <v>4329138.9109898051</v>
      </c>
      <c r="I293" s="144">
        <f t="shared" si="49"/>
        <v>27734213.279675774</v>
      </c>
      <c r="J293" s="28">
        <f t="shared" si="42"/>
        <v>4548.8294701780833</v>
      </c>
      <c r="K293" s="142"/>
      <c r="L293" s="97">
        <f t="shared" si="43"/>
        <v>1237319.1974266656</v>
      </c>
      <c r="M293" s="98">
        <f t="shared" si="44"/>
        <v>4.6696763537111122E-2</v>
      </c>
      <c r="N293" s="97">
        <f t="shared" si="45"/>
        <v>258.52926256002775</v>
      </c>
      <c r="O293" s="45"/>
      <c r="P293" s="99">
        <f t="shared" si="46"/>
        <v>3.2437639992758616E-2</v>
      </c>
      <c r="Q293" s="99">
        <f t="shared" si="47"/>
        <v>0.12555620362080577</v>
      </c>
      <c r="R293" s="137"/>
      <c r="S293" s="67">
        <v>931</v>
      </c>
      <c r="T293" s="38" t="s">
        <v>291</v>
      </c>
      <c r="U293" s="30">
        <v>6176</v>
      </c>
      <c r="V293" s="30">
        <v>17319510.78224704</v>
      </c>
      <c r="W293" s="28">
        <v>5325175.4080491103</v>
      </c>
      <c r="X293" s="46">
        <v>22644686.190296151</v>
      </c>
      <c r="Y293" s="91">
        <v>5986</v>
      </c>
      <c r="Z293" s="46">
        <v>3846221.8919529584</v>
      </c>
      <c r="AA293" s="31">
        <f t="shared" si="50"/>
        <v>26496894.082249109</v>
      </c>
      <c r="AB293" s="47">
        <f t="shared" si="51"/>
        <v>4290.3002076180555</v>
      </c>
    </row>
    <row r="294" spans="1:28" ht="14.4" x14ac:dyDescent="0.3">
      <c r="A294" s="29">
        <v>934</v>
      </c>
      <c r="B294" s="26" t="s">
        <v>292</v>
      </c>
      <c r="C294" s="105">
        <v>2784</v>
      </c>
      <c r="D294" s="143">
        <v>5903790.1411740761</v>
      </c>
      <c r="E294" s="73">
        <v>2154482.3485515681</v>
      </c>
      <c r="F294" s="96">
        <f t="shared" si="48"/>
        <v>8058272.4897256438</v>
      </c>
      <c r="G294" s="155">
        <v>-756345</v>
      </c>
      <c r="H294" s="47">
        <v>1815749.4158733152</v>
      </c>
      <c r="I294" s="144">
        <f t="shared" si="49"/>
        <v>9117676.905598959</v>
      </c>
      <c r="J294" s="28">
        <f t="shared" si="42"/>
        <v>3275.0276241375573</v>
      </c>
      <c r="K294" s="142"/>
      <c r="L294" s="97">
        <f t="shared" si="43"/>
        <v>178257.86173642613</v>
      </c>
      <c r="M294" s="98">
        <f t="shared" si="44"/>
        <v>1.9940653957687692E-2</v>
      </c>
      <c r="N294" s="97">
        <f t="shared" si="45"/>
        <v>112.87019793927902</v>
      </c>
      <c r="O294" s="45"/>
      <c r="P294" s="99">
        <f t="shared" si="46"/>
        <v>-2.0803973044218882E-3</v>
      </c>
      <c r="Q294" s="99">
        <f t="shared" si="47"/>
        <v>0.12725190945006282</v>
      </c>
      <c r="R294" s="137"/>
      <c r="S294" s="67">
        <v>934</v>
      </c>
      <c r="T294" s="38" t="s">
        <v>292</v>
      </c>
      <c r="U294" s="30">
        <v>2827</v>
      </c>
      <c r="V294" s="30">
        <v>5847540.2804816756</v>
      </c>
      <c r="W294" s="28">
        <v>2227531.5669483743</v>
      </c>
      <c r="X294" s="46">
        <v>8075071.8474300504</v>
      </c>
      <c r="Y294" s="91">
        <v>-746428</v>
      </c>
      <c r="Z294" s="46">
        <v>1610775.1964324818</v>
      </c>
      <c r="AA294" s="31">
        <f t="shared" si="50"/>
        <v>8939419.0438625328</v>
      </c>
      <c r="AB294" s="47">
        <f t="shared" si="51"/>
        <v>3162.1574261982782</v>
      </c>
    </row>
    <row r="295" spans="1:28" ht="14.4" x14ac:dyDescent="0.3">
      <c r="A295" s="29">
        <v>935</v>
      </c>
      <c r="B295" s="26" t="s">
        <v>293</v>
      </c>
      <c r="C295" s="105">
        <v>3087</v>
      </c>
      <c r="D295" s="143">
        <v>6029796.9202505695</v>
      </c>
      <c r="E295" s="73">
        <v>2224634.0424099993</v>
      </c>
      <c r="F295" s="96">
        <f t="shared" si="48"/>
        <v>8254430.9626605688</v>
      </c>
      <c r="G295" s="154">
        <v>23811</v>
      </c>
      <c r="H295" s="47">
        <v>2070025.1475548889</v>
      </c>
      <c r="I295" s="144">
        <f t="shared" si="49"/>
        <v>10348267.110215457</v>
      </c>
      <c r="J295" s="28">
        <f t="shared" si="42"/>
        <v>3352.2083285440417</v>
      </c>
      <c r="K295" s="142"/>
      <c r="L295" s="97">
        <f t="shared" si="43"/>
        <v>269375.4165508505</v>
      </c>
      <c r="M295" s="98">
        <f t="shared" si="44"/>
        <v>2.6726690268948378E-2</v>
      </c>
      <c r="N295" s="97">
        <f t="shared" si="45"/>
        <v>110.36474743609506</v>
      </c>
      <c r="O295" s="45"/>
      <c r="P295" s="99">
        <f t="shared" si="46"/>
        <v>-2.5745827310137415E-3</v>
      </c>
      <c r="Q295" s="99">
        <f t="shared" si="47"/>
        <v>0.15832225599823446</v>
      </c>
      <c r="R295" s="137"/>
      <c r="S295" s="67">
        <v>935</v>
      </c>
      <c r="T295" s="38" t="s">
        <v>293</v>
      </c>
      <c r="U295" s="30">
        <v>3109</v>
      </c>
      <c r="V295" s="30">
        <v>6046552.6013736008</v>
      </c>
      <c r="W295" s="28">
        <v>2229184.9322273796</v>
      </c>
      <c r="X295" s="46">
        <v>8275737.5336009804</v>
      </c>
      <c r="Y295" s="91">
        <v>16065</v>
      </c>
      <c r="Z295" s="46">
        <v>1787089.1600636255</v>
      </c>
      <c r="AA295" s="31">
        <f t="shared" si="50"/>
        <v>10078891.693664607</v>
      </c>
      <c r="AB295" s="47">
        <f t="shared" si="51"/>
        <v>3241.8435811079466</v>
      </c>
    </row>
    <row r="296" spans="1:28" ht="14.4" x14ac:dyDescent="0.3">
      <c r="A296" s="29">
        <v>936</v>
      </c>
      <c r="B296" s="26" t="s">
        <v>294</v>
      </c>
      <c r="C296" s="105">
        <v>6510</v>
      </c>
      <c r="D296" s="143">
        <v>18232907.706479948</v>
      </c>
      <c r="E296" s="73">
        <v>4420976.5813674051</v>
      </c>
      <c r="F296" s="96">
        <f t="shared" si="48"/>
        <v>22653884.287847355</v>
      </c>
      <c r="G296" s="155">
        <v>591969</v>
      </c>
      <c r="H296" s="47">
        <v>4581240.4417059803</v>
      </c>
      <c r="I296" s="144">
        <f t="shared" si="49"/>
        <v>27827093.729553334</v>
      </c>
      <c r="J296" s="28">
        <f t="shared" si="42"/>
        <v>4274.5151658300056</v>
      </c>
      <c r="K296" s="142"/>
      <c r="L296" s="97">
        <f t="shared" si="43"/>
        <v>1162060.6376080625</v>
      </c>
      <c r="M296" s="98">
        <f t="shared" si="44"/>
        <v>4.3579943576334323E-2</v>
      </c>
      <c r="N296" s="97">
        <f t="shared" si="45"/>
        <v>199.7851701170971</v>
      </c>
      <c r="O296" s="45"/>
      <c r="P296" s="99">
        <f t="shared" si="46"/>
        <v>2.5928316314242306E-2</v>
      </c>
      <c r="Q296" s="99">
        <f t="shared" si="47"/>
        <v>0.12214975758484181</v>
      </c>
      <c r="R296" s="137"/>
      <c r="S296" s="67">
        <v>936</v>
      </c>
      <c r="T296" s="38" t="s">
        <v>294</v>
      </c>
      <c r="U296" s="30">
        <v>6544</v>
      </c>
      <c r="V296" s="30">
        <v>16888014.742672957</v>
      </c>
      <c r="W296" s="28">
        <v>5193337.2656563092</v>
      </c>
      <c r="X296" s="46">
        <v>22081352.008329265</v>
      </c>
      <c r="Y296" s="49">
        <v>501124</v>
      </c>
      <c r="Z296" s="46">
        <v>4082557.0836160062</v>
      </c>
      <c r="AA296" s="31">
        <f t="shared" si="50"/>
        <v>26665033.091945272</v>
      </c>
      <c r="AB296" s="47">
        <f t="shared" si="51"/>
        <v>4074.7299957129085</v>
      </c>
    </row>
    <row r="297" spans="1:28" ht="14.4" x14ac:dyDescent="0.3">
      <c r="A297" s="29">
        <v>946</v>
      </c>
      <c r="B297" s="26" t="s">
        <v>295</v>
      </c>
      <c r="C297" s="105">
        <v>6388</v>
      </c>
      <c r="D297" s="143">
        <v>13331204.914338754</v>
      </c>
      <c r="E297" s="73">
        <v>4220540.3329313379</v>
      </c>
      <c r="F297" s="96">
        <f t="shared" si="48"/>
        <v>17551745.247270092</v>
      </c>
      <c r="G297" s="154">
        <v>699723</v>
      </c>
      <c r="H297" s="47">
        <v>4429354.1076499335</v>
      </c>
      <c r="I297" s="144">
        <f t="shared" si="49"/>
        <v>22680822.354920026</v>
      </c>
      <c r="J297" s="28">
        <f t="shared" si="42"/>
        <v>3550.5357474827842</v>
      </c>
      <c r="K297" s="142"/>
      <c r="L297" s="97">
        <f t="shared" si="43"/>
        <v>1288978.1023548432</v>
      </c>
      <c r="M297" s="98">
        <f t="shared" si="44"/>
        <v>6.0255585593106425E-2</v>
      </c>
      <c r="N297" s="97">
        <f t="shared" si="45"/>
        <v>239.61727471306085</v>
      </c>
      <c r="O297" s="45"/>
      <c r="P297" s="99">
        <f t="shared" si="46"/>
        <v>3.6873603681956579E-2</v>
      </c>
      <c r="Q297" s="99">
        <f t="shared" si="47"/>
        <v>0.15463908916028335</v>
      </c>
      <c r="R297" s="137"/>
      <c r="S297" s="67">
        <v>946</v>
      </c>
      <c r="T297" s="38" t="s">
        <v>295</v>
      </c>
      <c r="U297" s="30">
        <v>6461</v>
      </c>
      <c r="V297" s="30">
        <v>12318680.098649586</v>
      </c>
      <c r="W297" s="28">
        <v>4608884.8282070085</v>
      </c>
      <c r="X297" s="46">
        <v>16927564.926856592</v>
      </c>
      <c r="Y297" s="49">
        <v>628142</v>
      </c>
      <c r="Z297" s="46">
        <v>3836137.3257085918</v>
      </c>
      <c r="AA297" s="31">
        <f t="shared" si="50"/>
        <v>21391844.252565183</v>
      </c>
      <c r="AB297" s="47">
        <f t="shared" si="51"/>
        <v>3310.9184727697234</v>
      </c>
    </row>
    <row r="298" spans="1:28" ht="14.4" x14ac:dyDescent="0.3">
      <c r="A298" s="29">
        <v>976</v>
      </c>
      <c r="B298" s="26" t="s">
        <v>296</v>
      </c>
      <c r="C298" s="105">
        <v>3890</v>
      </c>
      <c r="D298" s="143">
        <v>14937201.180326618</v>
      </c>
      <c r="E298" s="73">
        <v>3375908.5585678513</v>
      </c>
      <c r="F298" s="96">
        <f t="shared" si="48"/>
        <v>18313109.73889447</v>
      </c>
      <c r="G298" s="155">
        <v>-312854</v>
      </c>
      <c r="H298" s="47">
        <v>2681538.7618269674</v>
      </c>
      <c r="I298" s="144">
        <f t="shared" si="49"/>
        <v>20681794.500721436</v>
      </c>
      <c r="J298" s="28">
        <f t="shared" si="42"/>
        <v>5316.6566839900861</v>
      </c>
      <c r="K298" s="142"/>
      <c r="L298" s="97">
        <f t="shared" si="43"/>
        <v>563404.46824890748</v>
      </c>
      <c r="M298" s="98">
        <f t="shared" si="44"/>
        <v>2.8004451019168639E-2</v>
      </c>
      <c r="N298" s="97">
        <f t="shared" si="45"/>
        <v>181.79450112318227</v>
      </c>
      <c r="O298" s="45"/>
      <c r="P298" s="99">
        <f t="shared" si="46"/>
        <v>3.2052617155019059E-2</v>
      </c>
      <c r="Q298" s="99">
        <f t="shared" si="47"/>
        <v>0.12780326527170649</v>
      </c>
      <c r="R298" s="137"/>
      <c r="S298" s="67">
        <v>976</v>
      </c>
      <c r="T298" s="38" t="s">
        <v>296</v>
      </c>
      <c r="U298" s="30">
        <v>3918</v>
      </c>
      <c r="V298" s="30">
        <v>14281719.93078113</v>
      </c>
      <c r="W298" s="28">
        <v>3462636.7371732905</v>
      </c>
      <c r="X298" s="46">
        <v>17744356.667954419</v>
      </c>
      <c r="Y298" s="91">
        <v>-3632</v>
      </c>
      <c r="Z298" s="46">
        <v>2377665.3645181106</v>
      </c>
      <c r="AA298" s="31">
        <f t="shared" si="50"/>
        <v>20118390.032472529</v>
      </c>
      <c r="AB298" s="47">
        <f t="shared" si="51"/>
        <v>5134.8621828669038</v>
      </c>
    </row>
    <row r="299" spans="1:28" ht="14.4" x14ac:dyDescent="0.3">
      <c r="A299" s="29">
        <v>977</v>
      </c>
      <c r="B299" s="26" t="s">
        <v>297</v>
      </c>
      <c r="C299" s="105">
        <v>15304</v>
      </c>
      <c r="D299" s="143">
        <v>29314360.721976548</v>
      </c>
      <c r="E299" s="73">
        <v>10575153.542369051</v>
      </c>
      <c r="F299" s="96">
        <f t="shared" si="48"/>
        <v>39889514.264345601</v>
      </c>
      <c r="G299" s="154">
        <v>188829</v>
      </c>
      <c r="H299" s="47">
        <v>7992702.422707581</v>
      </c>
      <c r="I299" s="144">
        <f t="shared" si="49"/>
        <v>48071045.687053181</v>
      </c>
      <c r="J299" s="28">
        <f t="shared" si="42"/>
        <v>3141.0772142611854</v>
      </c>
      <c r="K299" s="142"/>
      <c r="L299" s="97">
        <f t="shared" si="43"/>
        <v>3620399.4881579354</v>
      </c>
      <c r="M299" s="98">
        <f t="shared" si="44"/>
        <v>8.1447623324943139E-2</v>
      </c>
      <c r="N299" s="97">
        <f t="shared" si="45"/>
        <v>227.2360999448797</v>
      </c>
      <c r="O299" s="45"/>
      <c r="P299" s="99">
        <f t="shared" si="46"/>
        <v>6.6875002275212259E-2</v>
      </c>
      <c r="Q299" s="99">
        <f t="shared" si="47"/>
        <v>0.17434823551212286</v>
      </c>
      <c r="R299" s="137"/>
      <c r="S299" s="67">
        <v>977</v>
      </c>
      <c r="T299" s="38" t="s">
        <v>297</v>
      </c>
      <c r="U299" s="30">
        <v>15255</v>
      </c>
      <c r="V299" s="30">
        <v>27266548.288507029</v>
      </c>
      <c r="W299" s="28">
        <v>10122568.692655178</v>
      </c>
      <c r="X299" s="46">
        <v>37389116.981162205</v>
      </c>
      <c r="Y299" s="49">
        <v>255454</v>
      </c>
      <c r="Z299" s="46">
        <v>6806075.2177330386</v>
      </c>
      <c r="AA299" s="31">
        <f t="shared" si="50"/>
        <v>44450646.198895246</v>
      </c>
      <c r="AB299" s="47">
        <f t="shared" si="51"/>
        <v>2913.8411143163057</v>
      </c>
    </row>
    <row r="300" spans="1:28" ht="14.4" x14ac:dyDescent="0.3">
      <c r="A300" s="29">
        <v>980</v>
      </c>
      <c r="B300" s="26" t="s">
        <v>298</v>
      </c>
      <c r="C300" s="105">
        <v>33352</v>
      </c>
      <c r="D300" s="143">
        <v>34615557.94640819</v>
      </c>
      <c r="E300" s="73">
        <v>7338209.3245868627</v>
      </c>
      <c r="F300" s="96">
        <f t="shared" si="48"/>
        <v>41953767.270995051</v>
      </c>
      <c r="G300" s="155">
        <v>-3580173</v>
      </c>
      <c r="H300" s="47">
        <v>14309526.500693604</v>
      </c>
      <c r="I300" s="144">
        <f t="shared" si="49"/>
        <v>52683120.771688655</v>
      </c>
      <c r="J300" s="28">
        <f t="shared" si="42"/>
        <v>1579.609042087091</v>
      </c>
      <c r="K300" s="142"/>
      <c r="L300" s="97">
        <f t="shared" si="43"/>
        <v>4023611.200051941</v>
      </c>
      <c r="M300" s="98">
        <f t="shared" si="44"/>
        <v>8.268910302370322E-2</v>
      </c>
      <c r="N300" s="97">
        <f t="shared" si="45"/>
        <v>116.34117742008198</v>
      </c>
      <c r="O300" s="45"/>
      <c r="P300" s="99">
        <f t="shared" si="46"/>
        <v>4.241286985616366E-2</v>
      </c>
      <c r="Q300" s="99">
        <f t="shared" si="47"/>
        <v>0.20315852803838963</v>
      </c>
      <c r="R300" s="137"/>
      <c r="S300" s="67">
        <v>980</v>
      </c>
      <c r="T300" s="38" t="s">
        <v>298</v>
      </c>
      <c r="U300" s="30">
        <v>33254</v>
      </c>
      <c r="V300" s="30">
        <v>33337345.870103177</v>
      </c>
      <c r="W300" s="28">
        <v>6909439.7214676533</v>
      </c>
      <c r="X300" s="46">
        <v>40246785.591570832</v>
      </c>
      <c r="Y300" s="91">
        <v>-3480577</v>
      </c>
      <c r="Z300" s="46">
        <v>11893300.980065882</v>
      </c>
      <c r="AA300" s="31">
        <f t="shared" si="50"/>
        <v>48659509.571636714</v>
      </c>
      <c r="AB300" s="47">
        <f t="shared" si="51"/>
        <v>1463.267864667009</v>
      </c>
    </row>
    <row r="301" spans="1:28" ht="14.4" x14ac:dyDescent="0.3">
      <c r="A301" s="29">
        <v>981</v>
      </c>
      <c r="B301" s="26" t="s">
        <v>299</v>
      </c>
      <c r="C301" s="105">
        <v>2314</v>
      </c>
      <c r="D301" s="143">
        <v>2780792.7651618449</v>
      </c>
      <c r="E301" s="73">
        <v>1870482.3361778343</v>
      </c>
      <c r="F301" s="96">
        <f t="shared" si="48"/>
        <v>4651275.1013396792</v>
      </c>
      <c r="G301" s="154">
        <v>-528499</v>
      </c>
      <c r="H301" s="47">
        <v>1641351.6120176767</v>
      </c>
      <c r="I301" s="144">
        <f t="shared" si="49"/>
        <v>5764127.7133573554</v>
      </c>
      <c r="J301" s="28">
        <f t="shared" si="42"/>
        <v>2490.9799971293669</v>
      </c>
      <c r="K301" s="142"/>
      <c r="L301" s="97">
        <f t="shared" si="43"/>
        <v>333370.52023915015</v>
      </c>
      <c r="M301" s="98">
        <f t="shared" si="44"/>
        <v>6.1385642624861507E-2</v>
      </c>
      <c r="N301" s="97">
        <f t="shared" si="45"/>
        <v>173.11521133414499</v>
      </c>
      <c r="O301" s="45"/>
      <c r="P301" s="99">
        <f t="shared" si="46"/>
        <v>6.5136126543101636E-3</v>
      </c>
      <c r="Q301" s="99">
        <f t="shared" si="47"/>
        <v>0.16104920368926412</v>
      </c>
      <c r="R301" s="137"/>
      <c r="S301" s="67">
        <v>981</v>
      </c>
      <c r="T301" s="38" t="s">
        <v>299</v>
      </c>
      <c r="U301" s="30">
        <v>2343</v>
      </c>
      <c r="V301" s="30">
        <v>2870669.3770309822</v>
      </c>
      <c r="W301" s="28">
        <v>1750505.183215301</v>
      </c>
      <c r="X301" s="46">
        <v>4621174.5602462832</v>
      </c>
      <c r="Y301" s="91">
        <v>-604097</v>
      </c>
      <c r="Z301" s="46">
        <v>1413679.6328719223</v>
      </c>
      <c r="AA301" s="31">
        <f t="shared" si="50"/>
        <v>5430757.1931182053</v>
      </c>
      <c r="AB301" s="47">
        <f t="shared" si="51"/>
        <v>2317.8647857952219</v>
      </c>
    </row>
    <row r="302" spans="1:28" ht="14.4" x14ac:dyDescent="0.3">
      <c r="A302" s="29">
        <v>989</v>
      </c>
      <c r="B302" s="26" t="s">
        <v>300</v>
      </c>
      <c r="C302" s="105">
        <v>5522</v>
      </c>
      <c r="D302" s="143">
        <v>12417305.064408485</v>
      </c>
      <c r="E302" s="73">
        <v>4304882.1640153984</v>
      </c>
      <c r="F302" s="96">
        <f t="shared" si="48"/>
        <v>16722187.228423882</v>
      </c>
      <c r="G302" s="155">
        <v>-474048</v>
      </c>
      <c r="H302" s="47">
        <v>3753480.8568716669</v>
      </c>
      <c r="I302" s="144">
        <f t="shared" si="49"/>
        <v>20001620.085295551</v>
      </c>
      <c r="J302" s="28">
        <f t="shared" si="42"/>
        <v>3622.1695192494658</v>
      </c>
      <c r="K302" s="142"/>
      <c r="L302" s="97">
        <f t="shared" si="43"/>
        <v>1307883.8181905635</v>
      </c>
      <c r="M302" s="98">
        <f t="shared" si="44"/>
        <v>6.9963746118105977E-2</v>
      </c>
      <c r="N302" s="97">
        <f t="shared" si="45"/>
        <v>293.51277653134139</v>
      </c>
      <c r="O302" s="45"/>
      <c r="P302" s="99">
        <f t="shared" si="46"/>
        <v>5.2951491444178878E-2</v>
      </c>
      <c r="Q302" s="99">
        <f t="shared" si="47"/>
        <v>0.12976718553939182</v>
      </c>
      <c r="R302" s="137"/>
      <c r="S302" s="67">
        <v>989</v>
      </c>
      <c r="T302" s="38" t="s">
        <v>300</v>
      </c>
      <c r="U302" s="30">
        <v>5616</v>
      </c>
      <c r="V302" s="30">
        <v>11642583.047807563</v>
      </c>
      <c r="W302" s="28">
        <v>4238668.2389810774</v>
      </c>
      <c r="X302" s="46">
        <v>15881251.286788641</v>
      </c>
      <c r="Y302" s="91">
        <v>-509864</v>
      </c>
      <c r="Z302" s="46">
        <v>3322348.9803163465</v>
      </c>
      <c r="AA302" s="31">
        <f t="shared" si="50"/>
        <v>18693736.267104987</v>
      </c>
      <c r="AB302" s="47">
        <f t="shared" si="51"/>
        <v>3328.6567427181244</v>
      </c>
    </row>
    <row r="303" spans="1:28" ht="14.4" x14ac:dyDescent="0.3">
      <c r="A303" s="29">
        <v>992</v>
      </c>
      <c r="B303" s="26" t="s">
        <v>301</v>
      </c>
      <c r="C303" s="105">
        <v>18577</v>
      </c>
      <c r="D303" s="143">
        <v>36605002.106230527</v>
      </c>
      <c r="E303" s="73">
        <v>6566680.92629568</v>
      </c>
      <c r="F303" s="96">
        <f t="shared" si="48"/>
        <v>43171683.03252621</v>
      </c>
      <c r="G303" s="154">
        <v>-837101</v>
      </c>
      <c r="H303" s="47">
        <v>9918260.9323706497</v>
      </c>
      <c r="I303" s="144">
        <f t="shared" si="49"/>
        <v>52252842.964896858</v>
      </c>
      <c r="J303" s="28">
        <f t="shared" si="42"/>
        <v>2812.7707899497691</v>
      </c>
      <c r="K303" s="142"/>
      <c r="L303" s="97">
        <f t="shared" si="43"/>
        <v>2409837.9551865458</v>
      </c>
      <c r="M303" s="98">
        <f t="shared" si="44"/>
        <v>4.8348568765407829E-2</v>
      </c>
      <c r="N303" s="97">
        <f t="shared" si="45"/>
        <v>156.60212436435404</v>
      </c>
      <c r="O303" s="45"/>
      <c r="P303" s="99">
        <f t="shared" si="46"/>
        <v>1.4894460006938948E-2</v>
      </c>
      <c r="Q303" s="99">
        <f t="shared" si="47"/>
        <v>0.16742117909773779</v>
      </c>
      <c r="R303" s="137"/>
      <c r="S303" s="67">
        <v>992</v>
      </c>
      <c r="T303" s="38" t="s">
        <v>301</v>
      </c>
      <c r="U303" s="30">
        <v>18765</v>
      </c>
      <c r="V303" s="30">
        <v>35020687.684539147</v>
      </c>
      <c r="W303" s="28">
        <v>7517413.3040415188</v>
      </c>
      <c r="X303" s="46">
        <v>42538100.988580666</v>
      </c>
      <c r="Y303" s="91">
        <v>-1190968</v>
      </c>
      <c r="Z303" s="46">
        <v>8495872.0211296435</v>
      </c>
      <c r="AA303" s="31">
        <f t="shared" si="50"/>
        <v>49843005.009710312</v>
      </c>
      <c r="AB303" s="47">
        <f t="shared" si="51"/>
        <v>2656.1686655854151</v>
      </c>
    </row>
    <row r="304" spans="1:28" ht="14.4" x14ac:dyDescent="0.3">
      <c r="A304" s="32"/>
      <c r="B304" s="33"/>
      <c r="C304" s="34"/>
      <c r="D304" s="36"/>
      <c r="E304" s="30"/>
      <c r="F304" s="27"/>
      <c r="G304" s="35"/>
      <c r="H304" s="139"/>
      <c r="I304" s="95"/>
      <c r="J304" s="36"/>
      <c r="S304" s="47"/>
      <c r="T304" s="10"/>
      <c r="U304" s="10"/>
      <c r="V304" s="45"/>
      <c r="W304" s="45"/>
      <c r="X304" s="45"/>
      <c r="Y304" s="45"/>
      <c r="Z304" s="45"/>
      <c r="AA304" s="45"/>
    </row>
    <row r="305" spans="1:27" ht="14.4" x14ac:dyDescent="0.3">
      <c r="A305" s="32"/>
      <c r="B305" s="33"/>
      <c r="C305" s="34"/>
      <c r="D305" s="36"/>
      <c r="E305" s="30"/>
      <c r="F305" s="27"/>
      <c r="G305" s="35"/>
      <c r="H305" s="139"/>
      <c r="I305" s="95"/>
      <c r="J305" s="36"/>
      <c r="S305" s="47"/>
      <c r="T305" s="10"/>
      <c r="U305" s="10"/>
      <c r="V305" s="45"/>
      <c r="W305" s="45"/>
      <c r="X305" s="45"/>
      <c r="Y305" s="45"/>
      <c r="Z305" s="45"/>
      <c r="AA305" s="45"/>
    </row>
    <row r="306" spans="1:27" ht="14.4" x14ac:dyDescent="0.3">
      <c r="A306" s="32"/>
      <c r="B306" s="33"/>
      <c r="C306" s="34"/>
      <c r="D306" s="36"/>
      <c r="E306" s="30"/>
      <c r="F306" s="27"/>
      <c r="G306" s="35"/>
      <c r="H306" s="139"/>
      <c r="I306" s="95"/>
      <c r="J306" s="36"/>
      <c r="S306" s="47"/>
      <c r="T306" s="10"/>
      <c r="U306" s="10"/>
      <c r="V306" s="45"/>
      <c r="W306" s="45"/>
      <c r="X306" s="45"/>
      <c r="Y306" s="45"/>
      <c r="Z306" s="45"/>
      <c r="AA306" s="45"/>
    </row>
    <row r="307" spans="1:27" x14ac:dyDescent="0.25">
      <c r="A307" s="32"/>
      <c r="B307" s="33"/>
      <c r="C307" s="34"/>
      <c r="D307" s="36"/>
      <c r="E307" s="30"/>
      <c r="F307" s="27"/>
      <c r="G307" s="35"/>
      <c r="H307" s="31"/>
      <c r="J307" s="95"/>
      <c r="S307" s="32"/>
      <c r="T307" s="33"/>
      <c r="U307" s="20"/>
      <c r="V307" s="20"/>
    </row>
    <row r="308" spans="1:27" x14ac:dyDescent="0.25">
      <c r="A308" s="37"/>
      <c r="B308" s="26"/>
      <c r="C308" s="30"/>
      <c r="D308" s="36"/>
      <c r="E308" s="30"/>
      <c r="F308" s="27"/>
      <c r="G308" s="35"/>
      <c r="H308" s="31"/>
      <c r="J308" s="95"/>
      <c r="S308" s="37"/>
      <c r="T308" s="26"/>
      <c r="U308" s="20"/>
      <c r="V308" s="20"/>
    </row>
    <row r="309" spans="1:27" x14ac:dyDescent="0.25">
      <c r="A309" s="37"/>
      <c r="B309" s="26"/>
      <c r="C309" s="30"/>
      <c r="D309" s="36"/>
      <c r="E309" s="30"/>
      <c r="F309" s="38"/>
      <c r="G309" s="39"/>
      <c r="H309" s="38"/>
      <c r="J309" s="95"/>
      <c r="S309" s="37"/>
      <c r="T309" s="26"/>
      <c r="U309" s="20"/>
      <c r="V309" s="20"/>
    </row>
    <row r="310" spans="1:27" x14ac:dyDescent="0.25">
      <c r="A310" s="37"/>
      <c r="B310" s="26"/>
      <c r="C310" s="30"/>
      <c r="D310" s="36"/>
      <c r="E310" s="30"/>
      <c r="F310" s="38"/>
      <c r="G310" s="39"/>
      <c r="H310" s="38"/>
      <c r="J310" s="95"/>
      <c r="S310" s="37"/>
      <c r="T310" s="26"/>
      <c r="U310" s="20"/>
      <c r="V310" s="20"/>
    </row>
    <row r="311" spans="1:27" x14ac:dyDescent="0.25">
      <c r="A311" s="37"/>
      <c r="B311" s="26"/>
      <c r="C311" s="30"/>
      <c r="D311" s="36"/>
      <c r="E311" s="30"/>
      <c r="F311" s="38"/>
      <c r="G311" s="39"/>
      <c r="H311" s="38"/>
      <c r="J311" s="95"/>
      <c r="S311" s="37"/>
      <c r="T311" s="26"/>
      <c r="U311" s="20"/>
      <c r="V311" s="20"/>
    </row>
    <row r="312" spans="1:27" x14ac:dyDescent="0.25">
      <c r="A312" s="37"/>
      <c r="B312" s="26"/>
      <c r="C312" s="30"/>
      <c r="D312" s="36"/>
      <c r="E312" s="30"/>
      <c r="F312" s="38"/>
      <c r="G312" s="39"/>
      <c r="H312" s="38"/>
      <c r="J312" s="95"/>
      <c r="S312" s="37"/>
      <c r="T312" s="26"/>
      <c r="U312" s="20"/>
      <c r="V312" s="20"/>
    </row>
    <row r="313" spans="1:27" x14ac:dyDescent="0.25">
      <c r="A313" s="37"/>
      <c r="B313" s="26"/>
      <c r="C313" s="30"/>
      <c r="D313" s="36"/>
      <c r="E313" s="30"/>
      <c r="F313" s="38"/>
      <c r="G313" s="39"/>
      <c r="H313" s="38"/>
      <c r="J313" s="95"/>
      <c r="S313" s="37"/>
      <c r="T313" s="26"/>
      <c r="U313" s="20"/>
      <c r="V313" s="20"/>
    </row>
    <row r="314" spans="1:27" x14ac:dyDescent="0.25">
      <c r="A314" s="37"/>
      <c r="B314" s="26"/>
      <c r="C314" s="30"/>
      <c r="D314" s="36"/>
      <c r="E314" s="30"/>
      <c r="F314" s="38"/>
      <c r="G314" s="39"/>
      <c r="H314" s="38"/>
      <c r="J314" s="95"/>
      <c r="S314" s="37"/>
      <c r="T314" s="26"/>
      <c r="U314" s="20"/>
      <c r="V314" s="20"/>
    </row>
    <row r="315" spans="1:27" x14ac:dyDescent="0.25">
      <c r="A315" s="37"/>
      <c r="B315" s="26"/>
      <c r="C315" s="30"/>
      <c r="D315" s="36"/>
      <c r="E315" s="30"/>
      <c r="F315" s="38"/>
      <c r="G315" s="39"/>
      <c r="H315" s="38"/>
      <c r="J315" s="95"/>
      <c r="S315" s="37"/>
      <c r="T315" s="26"/>
      <c r="U315" s="20"/>
      <c r="V315" s="20"/>
    </row>
    <row r="316" spans="1:27" x14ac:dyDescent="0.25">
      <c r="A316" s="37"/>
      <c r="B316" s="26"/>
      <c r="C316" s="30"/>
      <c r="D316" s="36"/>
      <c r="E316" s="30"/>
      <c r="F316" s="38"/>
      <c r="G316" s="39"/>
      <c r="H316" s="38"/>
      <c r="J316" s="95"/>
      <c r="S316" s="37"/>
      <c r="T316" s="26"/>
      <c r="U316" s="20"/>
      <c r="V316" s="20"/>
    </row>
    <row r="317" spans="1:27" x14ac:dyDescent="0.25">
      <c r="A317" s="37"/>
      <c r="B317" s="26"/>
      <c r="C317" s="30"/>
      <c r="D317" s="36"/>
      <c r="E317" s="30"/>
      <c r="F317" s="38"/>
      <c r="G317" s="39"/>
      <c r="H317" s="38"/>
      <c r="J317" s="95"/>
      <c r="S317" s="37"/>
      <c r="T317" s="26"/>
      <c r="U317" s="20"/>
      <c r="V317" s="20"/>
    </row>
    <row r="318" spans="1:27" x14ac:dyDescent="0.25">
      <c r="A318" s="29"/>
      <c r="B318" s="26"/>
      <c r="C318" s="30"/>
      <c r="D318" s="36"/>
      <c r="E318" s="30"/>
      <c r="F318" s="38"/>
      <c r="G318" s="39"/>
      <c r="H318" s="38"/>
      <c r="J318" s="95"/>
      <c r="S318" s="29"/>
      <c r="T318" s="26"/>
      <c r="U318" s="20"/>
      <c r="V318" s="20"/>
    </row>
    <row r="319" spans="1:27" x14ac:dyDescent="0.25">
      <c r="A319" s="29"/>
      <c r="B319" s="26"/>
      <c r="C319" s="30"/>
      <c r="D319" s="36"/>
      <c r="E319" s="30"/>
      <c r="F319" s="38"/>
      <c r="G319" s="39"/>
      <c r="H319" s="38"/>
      <c r="J319" s="95"/>
      <c r="S319" s="29"/>
      <c r="T319" s="26"/>
      <c r="U319" s="20"/>
      <c r="V319" s="20"/>
    </row>
    <row r="320" spans="1:27" x14ac:dyDescent="0.25">
      <c r="A320" s="29"/>
      <c r="B320" s="40"/>
      <c r="C320" s="30"/>
      <c r="E320" s="30"/>
      <c r="F320" s="38"/>
      <c r="G320" s="39"/>
      <c r="H320" s="38"/>
      <c r="J320" s="102"/>
      <c r="S320" s="29"/>
      <c r="T320" s="40"/>
      <c r="U320" s="20"/>
      <c r="V320" s="20"/>
    </row>
    <row r="321" spans="1:22" x14ac:dyDescent="0.25">
      <c r="A321" s="29"/>
      <c r="B321" s="26"/>
      <c r="C321" s="30"/>
      <c r="E321" s="30"/>
      <c r="F321" s="38"/>
      <c r="G321" s="39"/>
      <c r="H321" s="38"/>
      <c r="J321" s="102"/>
      <c r="S321" s="29"/>
      <c r="T321" s="26"/>
      <c r="U321" s="20"/>
      <c r="V321" s="20"/>
    </row>
    <row r="322" spans="1:22" x14ac:dyDescent="0.25">
      <c r="A322" s="29"/>
      <c r="B322" s="26"/>
      <c r="C322" s="30"/>
      <c r="E322" s="30"/>
      <c r="F322" s="38"/>
      <c r="G322" s="39"/>
      <c r="H322" s="38"/>
      <c r="J322" s="102"/>
      <c r="S322" s="29"/>
      <c r="T322" s="26"/>
      <c r="U322" s="20"/>
      <c r="V322" s="20"/>
    </row>
    <row r="323" spans="1:22" x14ac:dyDescent="0.25">
      <c r="A323" s="29"/>
      <c r="B323" s="26"/>
      <c r="C323" s="30"/>
      <c r="E323" s="30"/>
      <c r="F323" s="38"/>
      <c r="G323" s="39"/>
      <c r="H323" s="38"/>
      <c r="J323" s="102"/>
      <c r="S323" s="29"/>
      <c r="T323" s="26"/>
      <c r="U323" s="20"/>
      <c r="V323" s="20"/>
    </row>
    <row r="324" spans="1:22" x14ac:dyDescent="0.25">
      <c r="A324" s="29"/>
      <c r="B324" s="26"/>
      <c r="C324" s="30"/>
      <c r="E324" s="30"/>
      <c r="F324" s="38"/>
      <c r="G324" s="39"/>
      <c r="H324" s="38"/>
      <c r="J324" s="102"/>
      <c r="S324" s="29"/>
      <c r="T324" s="26"/>
      <c r="U324" s="20"/>
      <c r="V324" s="20"/>
    </row>
    <row r="325" spans="1:22" x14ac:dyDescent="0.25">
      <c r="A325" s="29"/>
      <c r="B325" s="42"/>
      <c r="C325" s="30"/>
      <c r="E325" s="30"/>
      <c r="F325" s="38"/>
      <c r="G325" s="39"/>
      <c r="H325" s="38"/>
      <c r="J325" s="102"/>
      <c r="S325" s="29"/>
      <c r="T325" s="42"/>
      <c r="U325" s="20"/>
      <c r="V325" s="20"/>
    </row>
    <row r="326" spans="1:22" x14ac:dyDescent="0.25">
      <c r="A326" s="43"/>
      <c r="B326" s="42"/>
      <c r="C326" s="30"/>
      <c r="E326" s="30"/>
      <c r="F326" s="38"/>
      <c r="G326" s="39"/>
      <c r="H326" s="38"/>
      <c r="J326" s="102"/>
      <c r="S326" s="43"/>
      <c r="T326" s="42"/>
      <c r="U326" s="20"/>
      <c r="V326" s="20"/>
    </row>
    <row r="327" spans="1:22" x14ac:dyDescent="0.25">
      <c r="A327" s="29"/>
      <c r="B327" s="26"/>
      <c r="C327" s="30"/>
      <c r="E327" s="30"/>
      <c r="F327" s="38"/>
      <c r="G327" s="39"/>
      <c r="H327" s="38"/>
      <c r="J327" s="102"/>
      <c r="S327" s="29"/>
      <c r="T327" s="26"/>
      <c r="U327" s="20"/>
      <c r="V327" s="20"/>
    </row>
    <row r="328" spans="1:22" x14ac:dyDescent="0.25">
      <c r="A328" s="29"/>
      <c r="B328" s="26"/>
      <c r="C328" s="30"/>
      <c r="E328" s="30"/>
      <c r="F328" s="38"/>
      <c r="G328" s="39"/>
      <c r="H328" s="38"/>
      <c r="J328" s="102"/>
      <c r="S328" s="29"/>
      <c r="T328" s="26"/>
      <c r="U328" s="20"/>
      <c r="V328" s="20"/>
    </row>
    <row r="329" spans="1:22" x14ac:dyDescent="0.25">
      <c r="A329" s="29"/>
      <c r="B329" s="26"/>
      <c r="C329" s="30"/>
      <c r="E329" s="30"/>
      <c r="F329" s="38"/>
      <c r="G329" s="39"/>
      <c r="H329" s="38"/>
      <c r="J329" s="102"/>
      <c r="S329" s="29"/>
      <c r="T329" s="26"/>
      <c r="U329" s="20"/>
      <c r="V329" s="20"/>
    </row>
    <row r="330" spans="1:22" x14ac:dyDescent="0.25">
      <c r="A330" s="43"/>
      <c r="B330" s="26"/>
      <c r="C330" s="30"/>
      <c r="E330" s="30"/>
      <c r="F330" s="38"/>
      <c r="G330" s="39"/>
      <c r="H330" s="38"/>
      <c r="J330" s="102"/>
      <c r="S330" s="43"/>
      <c r="T330" s="26"/>
      <c r="U330" s="20"/>
      <c r="V330" s="20"/>
    </row>
    <row r="331" spans="1:22" x14ac:dyDescent="0.25">
      <c r="A331" s="29"/>
      <c r="B331" s="26"/>
      <c r="C331" s="30"/>
      <c r="E331" s="30"/>
      <c r="F331" s="38"/>
      <c r="G331" s="39"/>
      <c r="H331" s="38"/>
      <c r="J331" s="102"/>
      <c r="S331" s="29"/>
      <c r="T331" s="26"/>
      <c r="U331" s="20"/>
      <c r="V331" s="20"/>
    </row>
    <row r="332" spans="1:22" x14ac:dyDescent="0.25">
      <c r="A332" s="29"/>
      <c r="B332" s="26"/>
      <c r="C332" s="30"/>
      <c r="E332" s="30"/>
      <c r="F332" s="38"/>
      <c r="G332" s="39"/>
      <c r="H332" s="38"/>
      <c r="J332" s="102"/>
      <c r="S332" s="29"/>
      <c r="T332" s="26"/>
      <c r="U332" s="20"/>
      <c r="V332" s="20"/>
    </row>
    <row r="333" spans="1:22" x14ac:dyDescent="0.25">
      <c r="A333" s="11"/>
      <c r="S333" s="11"/>
    </row>
    <row r="334" spans="1:22" x14ac:dyDescent="0.25">
      <c r="A334" s="11"/>
      <c r="B334" s="12"/>
      <c r="S334" s="11"/>
      <c r="T334" s="12"/>
    </row>
  </sheetData>
  <sortState xmlns:xlrd2="http://schemas.microsoft.com/office/spreadsheetml/2017/richdata2" ref="A11:J303">
    <sortCondition ref="A10:A303"/>
  </sortState>
  <dataConsolidate/>
  <phoneticPr fontId="50" type="noConversion"/>
  <conditionalFormatting sqref="Y10 Y237:Y303">
    <cfRule type="cellIs" dxfId="1" priority="3" operator="lessThan">
      <formula>0</formula>
    </cfRule>
  </conditionalFormatting>
  <conditionalFormatting sqref="G11:G303">
    <cfRule type="cellIs" dxfId="0" priority="1" operator="lessThan">
      <formula>0</formula>
    </cfRule>
  </conditionalFormatting>
  <hyperlinks>
    <hyperlink ref="S2" r:id="rId1" display="https://vm.fi/valtionosuuspaatoksia-ja-laskentatietoja" xr:uid="{359EF479-BB44-4701-BA37-7021F1CF3E10}"/>
    <hyperlink ref="S3" r:id="rId2" display="https://vos.oph.fi/rap/vos/v21/vop6os21.html" xr:uid="{6738058E-B386-4A49-9D3C-8434BE5A2C61}"/>
    <hyperlink ref="A4" r:id="rId3" display="Opetus- ja kulttuuritoimen valtionosuudet vuodelle 2022, OPH 21.12.2021" xr:uid="{905F4659-BACE-431A-A6E1-9A60AE32E8A2}"/>
    <hyperlink ref="A3" r:id="rId4" display="Peruspalvelujen valtionosuuksien laskentatiedot vuodelle 2022, VM/KAO 30.12.2021" xr:uid="{369E3E6A-366B-4830-BDC2-23792025990B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9" topLeftCell="C80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RowHeight="14.4" x14ac:dyDescent="0.3"/>
  <cols>
    <col min="1" max="1" width="8.88671875" style="59" customWidth="1"/>
    <col min="2" max="2" width="13.6640625" style="44" bestFit="1" customWidth="1"/>
    <col min="3" max="3" width="10.33203125" style="51" bestFit="1" customWidth="1"/>
    <col min="4" max="4" width="14.5546875" style="51" customWidth="1"/>
    <col min="5" max="5" width="13.33203125" style="51" customWidth="1"/>
    <col min="6" max="6" width="17.21875" style="52" bestFit="1" customWidth="1"/>
    <col min="7" max="7" width="11.88671875" style="70" customWidth="1"/>
    <col min="8" max="8" width="11.5546875" style="70" customWidth="1"/>
    <col min="9" max="9" width="8.88671875" style="59"/>
    <col min="10" max="10" width="13.6640625" style="44" bestFit="1" customWidth="1"/>
    <col min="11" max="12" width="10.33203125" style="69" bestFit="1" customWidth="1"/>
    <col min="13" max="13" width="10.6640625" style="69" bestFit="1" customWidth="1"/>
    <col min="14" max="14" width="16.88671875" style="53" customWidth="1"/>
    <col min="15" max="16384" width="8.88671875" style="53"/>
  </cols>
  <sheetData>
    <row r="1" spans="1:14" ht="22.8" x14ac:dyDescent="0.4">
      <c r="A1" s="15" t="s">
        <v>314</v>
      </c>
      <c r="B1" s="50"/>
      <c r="I1" s="85" t="s">
        <v>315</v>
      </c>
      <c r="J1" s="50"/>
    </row>
    <row r="2" spans="1:14" ht="15.6" x14ac:dyDescent="0.3">
      <c r="A2" s="14" t="s">
        <v>348</v>
      </c>
      <c r="I2" s="86" t="s">
        <v>316</v>
      </c>
    </row>
    <row r="3" spans="1:14" x14ac:dyDescent="0.3">
      <c r="I3" s="87"/>
    </row>
    <row r="4" spans="1:14" x14ac:dyDescent="0.3">
      <c r="A4" s="94" t="s">
        <v>331</v>
      </c>
      <c r="I4" s="87"/>
    </row>
    <row r="5" spans="1:14" x14ac:dyDescent="0.3">
      <c r="A5" s="93" t="s">
        <v>333</v>
      </c>
      <c r="I5" s="87"/>
    </row>
    <row r="6" spans="1:14" x14ac:dyDescent="0.3">
      <c r="A6" s="60" t="s">
        <v>332</v>
      </c>
      <c r="I6" s="87"/>
    </row>
    <row r="7" spans="1:14" x14ac:dyDescent="0.3">
      <c r="A7" s="60"/>
      <c r="I7" s="87"/>
    </row>
    <row r="8" spans="1:14" x14ac:dyDescent="0.3">
      <c r="A8" s="60"/>
      <c r="I8" s="87"/>
    </row>
    <row r="9" spans="1:14" ht="46.8" x14ac:dyDescent="0.25">
      <c r="A9" s="54" t="s">
        <v>302</v>
      </c>
      <c r="B9" s="54" t="s">
        <v>7</v>
      </c>
      <c r="C9" s="68" t="s">
        <v>317</v>
      </c>
      <c r="D9" s="68" t="s">
        <v>318</v>
      </c>
      <c r="E9" s="68" t="s">
        <v>319</v>
      </c>
      <c r="F9" s="68" t="s">
        <v>306</v>
      </c>
      <c r="G9" s="71"/>
      <c r="H9" s="71"/>
      <c r="I9" s="88" t="s">
        <v>302</v>
      </c>
      <c r="J9" s="74" t="s">
        <v>7</v>
      </c>
      <c r="K9" s="75" t="s">
        <v>317</v>
      </c>
      <c r="L9" s="75" t="s">
        <v>318</v>
      </c>
      <c r="M9" s="75" t="s">
        <v>319</v>
      </c>
      <c r="N9" s="75" t="s">
        <v>306</v>
      </c>
    </row>
    <row r="10" spans="1:14" ht="13.8" x14ac:dyDescent="0.25">
      <c r="A10" s="38"/>
      <c r="B10" s="26" t="s">
        <v>8</v>
      </c>
      <c r="C10" s="33">
        <f>SUM(C11:C303)</f>
        <v>137639597.03419995</v>
      </c>
      <c r="D10" s="33">
        <f>SUM(D11:D303)</f>
        <v>341900492.29708374</v>
      </c>
      <c r="E10" s="135">
        <f t="shared" ref="E10:E73" si="0">C10-D10</f>
        <v>-204260895.26288378</v>
      </c>
      <c r="F10" s="136">
        <f>'Vos-laskelma'!I10+E10</f>
        <v>10523418792.828142</v>
      </c>
      <c r="G10" s="72"/>
      <c r="H10" s="72"/>
      <c r="I10" s="89"/>
      <c r="J10" s="26" t="s">
        <v>8</v>
      </c>
      <c r="K10" s="33">
        <f>SUM(K11:K385)</f>
        <v>118681789.71880005</v>
      </c>
      <c r="L10" s="33">
        <f>SUM(L11:L385)</f>
        <v>315222344.95998424</v>
      </c>
      <c r="M10" s="104">
        <f t="shared" ref="M10:M73" si="1">K10-L10</f>
        <v>-196540555.24118418</v>
      </c>
      <c r="N10" s="136">
        <f>'Vos-laskelma'!AA10+M10</f>
        <v>9824787937.0949211</v>
      </c>
    </row>
    <row r="11" spans="1:14" ht="13.8" x14ac:dyDescent="0.25">
      <c r="A11" s="29">
        <v>5</v>
      </c>
      <c r="B11" s="38" t="s">
        <v>9</v>
      </c>
      <c r="C11" s="47">
        <v>3172335.5318</v>
      </c>
      <c r="D11" s="47">
        <v>548483.39200000011</v>
      </c>
      <c r="E11" s="47">
        <f t="shared" si="0"/>
        <v>2623852.1398</v>
      </c>
      <c r="F11" s="55">
        <f>'Vos-laskelma'!I11+E11</f>
        <v>41726835.941106007</v>
      </c>
      <c r="G11" s="72"/>
      <c r="H11" s="72"/>
      <c r="I11" s="90">
        <v>5</v>
      </c>
      <c r="J11" s="38" t="s">
        <v>9</v>
      </c>
      <c r="K11" s="47">
        <v>3064851.6276000007</v>
      </c>
      <c r="L11" s="47">
        <v>485166.81640000001</v>
      </c>
      <c r="M11" s="73">
        <f t="shared" si="1"/>
        <v>2579684.8112000008</v>
      </c>
      <c r="N11" s="55">
        <f>'Vos-laskelma'!AA11+M11</f>
        <v>40128855.914551049</v>
      </c>
    </row>
    <row r="12" spans="1:14" ht="13.8" x14ac:dyDescent="0.25">
      <c r="A12" s="29">
        <v>9</v>
      </c>
      <c r="B12" s="38" t="s">
        <v>10</v>
      </c>
      <c r="C12" s="47">
        <v>143157.14620000002</v>
      </c>
      <c r="D12" s="47">
        <v>31299.324000000001</v>
      </c>
      <c r="E12" s="47">
        <f t="shared" si="0"/>
        <v>111857.82220000002</v>
      </c>
      <c r="F12" s="55">
        <f>'Vos-laskelma'!I12+E12</f>
        <v>10750624.874799501</v>
      </c>
      <c r="G12" s="72"/>
      <c r="H12" s="72"/>
      <c r="I12" s="90">
        <v>9</v>
      </c>
      <c r="J12" s="38" t="s">
        <v>10</v>
      </c>
      <c r="K12" s="47">
        <v>135143.96000000002</v>
      </c>
      <c r="L12" s="47">
        <v>7112.84</v>
      </c>
      <c r="M12" s="73">
        <f t="shared" si="1"/>
        <v>128031.12000000002</v>
      </c>
      <c r="N12" s="55">
        <f>'Vos-laskelma'!AA12+M12</f>
        <v>9700312.991428012</v>
      </c>
    </row>
    <row r="13" spans="1:14" ht="13.8" x14ac:dyDescent="0.25">
      <c r="A13" s="29">
        <v>10</v>
      </c>
      <c r="B13" s="38" t="s">
        <v>11</v>
      </c>
      <c r="C13" s="47">
        <v>166929.728</v>
      </c>
      <c r="D13" s="47">
        <v>294467.02108000003</v>
      </c>
      <c r="E13" s="92">
        <f t="shared" si="0"/>
        <v>-127537.29308000003</v>
      </c>
      <c r="F13" s="55">
        <f>'Vos-laskelma'!I13+E13</f>
        <v>45011232.196558081</v>
      </c>
      <c r="G13" s="72"/>
      <c r="H13" s="72"/>
      <c r="I13" s="90">
        <v>10</v>
      </c>
      <c r="J13" s="38" t="s">
        <v>11</v>
      </c>
      <c r="K13" s="47">
        <v>138060.22440000001</v>
      </c>
      <c r="L13" s="47">
        <v>218463.76776000002</v>
      </c>
      <c r="M13" s="73">
        <f t="shared" si="1"/>
        <v>-80403.543360000011</v>
      </c>
      <c r="N13" s="55">
        <f>'Vos-laskelma'!AA13+M13</f>
        <v>42110354.947258346</v>
      </c>
    </row>
    <row r="14" spans="1:14" ht="13.8" x14ac:dyDescent="0.25">
      <c r="A14" s="29">
        <v>16</v>
      </c>
      <c r="B14" s="38" t="s">
        <v>12</v>
      </c>
      <c r="C14" s="47">
        <v>1146300.4804000002</v>
      </c>
      <c r="D14" s="47">
        <v>205860.12528000001</v>
      </c>
      <c r="E14" s="47">
        <f t="shared" si="0"/>
        <v>940440.3551200002</v>
      </c>
      <c r="F14" s="55">
        <f>'Vos-laskelma'!I14+E14</f>
        <v>24074758.632283356</v>
      </c>
      <c r="G14" s="72"/>
      <c r="H14" s="72"/>
      <c r="I14" s="90">
        <v>16</v>
      </c>
      <c r="J14" s="38" t="s">
        <v>12</v>
      </c>
      <c r="K14" s="47">
        <v>1261888.9444000002</v>
      </c>
      <c r="L14" s="47">
        <v>126295.58704000001</v>
      </c>
      <c r="M14" s="73">
        <f t="shared" si="1"/>
        <v>1135593.3573600003</v>
      </c>
      <c r="N14" s="55">
        <f>'Vos-laskelma'!AA14+M14</f>
        <v>21550971.265836962</v>
      </c>
    </row>
    <row r="15" spans="1:14" ht="13.8" x14ac:dyDescent="0.25">
      <c r="A15" s="29">
        <v>18</v>
      </c>
      <c r="B15" s="38" t="s">
        <v>13</v>
      </c>
      <c r="C15" s="47">
        <v>872058.78440000012</v>
      </c>
      <c r="D15" s="47">
        <v>331266.08344000002</v>
      </c>
      <c r="E15" s="47">
        <f t="shared" si="0"/>
        <v>540792.70096000005</v>
      </c>
      <c r="F15" s="55">
        <f>'Vos-laskelma'!I15+E15</f>
        <v>9220063.1776194274</v>
      </c>
      <c r="G15" s="72"/>
      <c r="H15" s="72"/>
      <c r="I15" s="90">
        <v>18</v>
      </c>
      <c r="J15" s="38" t="s">
        <v>13</v>
      </c>
      <c r="K15" s="47">
        <v>806596.0560000001</v>
      </c>
      <c r="L15" s="47">
        <v>333933.61232000001</v>
      </c>
      <c r="M15" s="73">
        <f t="shared" si="1"/>
        <v>472662.44368000008</v>
      </c>
      <c r="N15" s="55">
        <f>'Vos-laskelma'!AA15+M15</f>
        <v>8824727.8487798087</v>
      </c>
    </row>
    <row r="16" spans="1:14" ht="13.8" x14ac:dyDescent="0.25">
      <c r="A16" s="29">
        <v>19</v>
      </c>
      <c r="B16" s="38" t="s">
        <v>14</v>
      </c>
      <c r="C16" s="47">
        <v>180492.7684</v>
      </c>
      <c r="D16" s="47">
        <v>221181.88960000002</v>
      </c>
      <c r="E16" s="92">
        <f t="shared" si="0"/>
        <v>-40689.121200000023</v>
      </c>
      <c r="F16" s="55">
        <f>'Vos-laskelma'!I16+E16</f>
        <v>7452076.1968620764</v>
      </c>
      <c r="G16" s="72"/>
      <c r="H16" s="72"/>
      <c r="I16" s="90">
        <v>19</v>
      </c>
      <c r="J16" s="38" t="s">
        <v>14</v>
      </c>
      <c r="K16" s="47">
        <v>160892.44080000001</v>
      </c>
      <c r="L16" s="47">
        <v>172083.78325600002</v>
      </c>
      <c r="M16" s="73">
        <f t="shared" si="1"/>
        <v>-11191.342456000013</v>
      </c>
      <c r="N16" s="55">
        <f>'Vos-laskelma'!AA16+M16</f>
        <v>7497934.0588332834</v>
      </c>
    </row>
    <row r="17" spans="1:14" ht="13.8" x14ac:dyDescent="0.25">
      <c r="A17" s="29">
        <v>20</v>
      </c>
      <c r="B17" s="38" t="s">
        <v>15</v>
      </c>
      <c r="C17" s="47">
        <v>365456.8688</v>
      </c>
      <c r="D17" s="47">
        <v>1084283.1055600001</v>
      </c>
      <c r="E17" s="92">
        <f t="shared" si="0"/>
        <v>-718826.23676</v>
      </c>
      <c r="F17" s="55">
        <f>'Vos-laskelma'!I17+E17</f>
        <v>35214454.096286565</v>
      </c>
      <c r="G17" s="72"/>
      <c r="H17" s="72"/>
      <c r="I17" s="90">
        <v>20</v>
      </c>
      <c r="J17" s="38" t="s">
        <v>15</v>
      </c>
      <c r="K17" s="47">
        <v>274555.62400000001</v>
      </c>
      <c r="L17" s="47">
        <v>1120755.97312</v>
      </c>
      <c r="M17" s="73">
        <f t="shared" si="1"/>
        <v>-846200.34911999991</v>
      </c>
      <c r="N17" s="55">
        <f>'Vos-laskelma'!AA17+M17</f>
        <v>32322811.361688461</v>
      </c>
    </row>
    <row r="18" spans="1:14" ht="13.8" x14ac:dyDescent="0.25">
      <c r="A18" s="29">
        <v>46</v>
      </c>
      <c r="B18" s="38" t="s">
        <v>16</v>
      </c>
      <c r="C18" s="47">
        <v>251959.5582</v>
      </c>
      <c r="D18" s="47">
        <v>31299.324000000004</v>
      </c>
      <c r="E18" s="47">
        <f t="shared" si="0"/>
        <v>220660.23420000001</v>
      </c>
      <c r="F18" s="55">
        <f>'Vos-laskelma'!I18+E18</f>
        <v>6260247.9891782003</v>
      </c>
      <c r="G18" s="72"/>
      <c r="H18" s="72"/>
      <c r="I18" s="90">
        <v>46</v>
      </c>
      <c r="J18" s="38" t="s">
        <v>16</v>
      </c>
      <c r="K18" s="47">
        <v>205063.17720000001</v>
      </c>
      <c r="L18" s="47">
        <v>22761.088000000003</v>
      </c>
      <c r="M18" s="73">
        <f t="shared" si="1"/>
        <v>182302.08919999999</v>
      </c>
      <c r="N18" s="55">
        <f>'Vos-laskelma'!AA18+M18</f>
        <v>5761039.8443985377</v>
      </c>
    </row>
    <row r="19" spans="1:14" ht="13.8" x14ac:dyDescent="0.25">
      <c r="A19" s="29">
        <v>47</v>
      </c>
      <c r="B19" s="38" t="s">
        <v>17</v>
      </c>
      <c r="C19" s="47">
        <v>14904.44</v>
      </c>
      <c r="D19" s="47">
        <v>70125.390199999994</v>
      </c>
      <c r="E19" s="92">
        <f t="shared" si="0"/>
        <v>-55220.950199999992</v>
      </c>
      <c r="F19" s="55">
        <f>'Vos-laskelma'!I19+E19</f>
        <v>9801082.7193750199</v>
      </c>
      <c r="G19" s="72"/>
      <c r="H19" s="72"/>
      <c r="I19" s="90">
        <v>47</v>
      </c>
      <c r="J19" s="38" t="s">
        <v>17</v>
      </c>
      <c r="K19" s="47">
        <v>11380.544000000002</v>
      </c>
      <c r="L19" s="47">
        <v>42677.04</v>
      </c>
      <c r="M19" s="73">
        <f t="shared" si="1"/>
        <v>-31296.495999999999</v>
      </c>
      <c r="N19" s="55">
        <f>'Vos-laskelma'!AA19+M19</f>
        <v>9677994.0819590483</v>
      </c>
    </row>
    <row r="20" spans="1:14" ht="13.8" x14ac:dyDescent="0.25">
      <c r="A20" s="29">
        <v>49</v>
      </c>
      <c r="B20" s="38" t="s">
        <v>18</v>
      </c>
      <c r="C20" s="47">
        <v>3677148.9145999998</v>
      </c>
      <c r="D20" s="47">
        <v>18891310.63002</v>
      </c>
      <c r="E20" s="92">
        <f t="shared" si="0"/>
        <v>-15214161.71542</v>
      </c>
      <c r="F20" s="55">
        <f>'Vos-laskelma'!I20+E20</f>
        <v>150383803.03106701</v>
      </c>
      <c r="G20" s="72"/>
      <c r="H20" s="72"/>
      <c r="I20" s="90">
        <v>49</v>
      </c>
      <c r="J20" s="38" t="s">
        <v>18</v>
      </c>
      <c r="K20" s="47">
        <v>2903959.1868000007</v>
      </c>
      <c r="L20" s="47">
        <v>17255257.631471988</v>
      </c>
      <c r="M20" s="73">
        <f t="shared" si="1"/>
        <v>-14351298.444671987</v>
      </c>
      <c r="N20" s="55">
        <f>'Vos-laskelma'!AA20+M20</f>
        <v>124791155.59971878</v>
      </c>
    </row>
    <row r="21" spans="1:14" ht="13.8" x14ac:dyDescent="0.25">
      <c r="A21" s="29">
        <v>50</v>
      </c>
      <c r="B21" s="38" t="s">
        <v>19</v>
      </c>
      <c r="C21" s="47">
        <v>314707.25060000003</v>
      </c>
      <c r="D21" s="47">
        <v>214176.80280000003</v>
      </c>
      <c r="E21" s="47">
        <f t="shared" si="0"/>
        <v>100530.44779999999</v>
      </c>
      <c r="F21" s="55">
        <f>'Vos-laskelma'!I21+E21</f>
        <v>27552913.092867516</v>
      </c>
      <c r="G21" s="72"/>
      <c r="H21" s="72"/>
      <c r="I21" s="90">
        <v>50</v>
      </c>
      <c r="J21" s="38" t="s">
        <v>19</v>
      </c>
      <c r="K21" s="47">
        <v>283162.16040000005</v>
      </c>
      <c r="L21" s="47">
        <v>163595.32</v>
      </c>
      <c r="M21" s="73">
        <f t="shared" si="1"/>
        <v>119566.84040000004</v>
      </c>
      <c r="N21" s="55">
        <f>'Vos-laskelma'!AA21+M21</f>
        <v>26736411.935677234</v>
      </c>
    </row>
    <row r="22" spans="1:14" ht="13.8" x14ac:dyDescent="0.25">
      <c r="A22" s="29">
        <v>51</v>
      </c>
      <c r="B22" s="38" t="s">
        <v>20</v>
      </c>
      <c r="C22" s="47">
        <v>311502.79600000003</v>
      </c>
      <c r="D22" s="47">
        <v>515704.05710800004</v>
      </c>
      <c r="E22" s="92">
        <f t="shared" si="0"/>
        <v>-204201.26110800001</v>
      </c>
      <c r="F22" s="55">
        <f>'Vos-laskelma'!I22+E22</f>
        <v>13922456.39517878</v>
      </c>
      <c r="G22" s="72"/>
      <c r="H22" s="72"/>
      <c r="I22" s="90">
        <v>51</v>
      </c>
      <c r="J22" s="38" t="s">
        <v>20</v>
      </c>
      <c r="K22" s="47">
        <v>377336.16200000013</v>
      </c>
      <c r="L22" s="47">
        <v>426400.53232</v>
      </c>
      <c r="M22" s="73">
        <f t="shared" si="1"/>
        <v>-49064.370319999871</v>
      </c>
      <c r="N22" s="55">
        <f>'Vos-laskelma'!AA22+M22</f>
        <v>12701988.3746484</v>
      </c>
    </row>
    <row r="23" spans="1:14" ht="13.8" x14ac:dyDescent="0.25">
      <c r="A23" s="29">
        <v>52</v>
      </c>
      <c r="B23" s="38" t="s">
        <v>21</v>
      </c>
      <c r="C23" s="47">
        <v>50824.140400000004</v>
      </c>
      <c r="D23" s="47">
        <v>41732.432000000001</v>
      </c>
      <c r="E23" s="47">
        <f t="shared" si="0"/>
        <v>9091.7084000000032</v>
      </c>
      <c r="F23" s="55">
        <f>'Vos-laskelma'!I23+E23</f>
        <v>10085990.0030866</v>
      </c>
      <c r="G23" s="72"/>
      <c r="H23" s="72"/>
      <c r="I23" s="90">
        <v>52</v>
      </c>
      <c r="J23" s="38" t="s">
        <v>21</v>
      </c>
      <c r="K23" s="47">
        <v>28451.360000000001</v>
      </c>
      <c r="L23" s="47">
        <v>55551.280400000003</v>
      </c>
      <c r="M23" s="73">
        <f t="shared" si="1"/>
        <v>-27099.920400000003</v>
      </c>
      <c r="N23" s="55">
        <f>'Vos-laskelma'!AA23+M23</f>
        <v>9636016.6526857149</v>
      </c>
    </row>
    <row r="24" spans="1:14" ht="13.8" x14ac:dyDescent="0.25">
      <c r="A24" s="29">
        <v>61</v>
      </c>
      <c r="B24" s="38" t="s">
        <v>22</v>
      </c>
      <c r="C24" s="47">
        <v>641114.48659999995</v>
      </c>
      <c r="D24" s="47">
        <v>423420.2359599999</v>
      </c>
      <c r="E24" s="47">
        <f t="shared" si="0"/>
        <v>217694.25064000004</v>
      </c>
      <c r="F24" s="55">
        <f>'Vos-laskelma'!I24+E24</f>
        <v>50397718.319714405</v>
      </c>
      <c r="G24" s="72"/>
      <c r="H24" s="72"/>
      <c r="I24" s="90">
        <v>61</v>
      </c>
      <c r="J24" s="38" t="s">
        <v>22</v>
      </c>
      <c r="K24" s="47">
        <v>766906.40880000009</v>
      </c>
      <c r="L24" s="47">
        <v>393624.56560000021</v>
      </c>
      <c r="M24" s="73">
        <f t="shared" si="1"/>
        <v>373281.84319999989</v>
      </c>
      <c r="N24" s="55">
        <f>'Vos-laskelma'!AA24+M24</f>
        <v>47031310.508151963</v>
      </c>
    </row>
    <row r="25" spans="1:14" ht="13.8" x14ac:dyDescent="0.25">
      <c r="A25" s="29">
        <v>69</v>
      </c>
      <c r="B25" s="38" t="s">
        <v>23</v>
      </c>
      <c r="C25" s="47">
        <v>326481.7582000001</v>
      </c>
      <c r="D25" s="47">
        <v>175156.97888000001</v>
      </c>
      <c r="E25" s="47">
        <f t="shared" si="0"/>
        <v>151324.77932000009</v>
      </c>
      <c r="F25" s="55">
        <f>'Vos-laskelma'!I25+E25</f>
        <v>27339727.443160146</v>
      </c>
      <c r="G25" s="72"/>
      <c r="H25" s="72"/>
      <c r="I25" s="90">
        <v>69</v>
      </c>
      <c r="J25" s="38" t="s">
        <v>23</v>
      </c>
      <c r="K25" s="47">
        <v>261823.6404</v>
      </c>
      <c r="L25" s="47">
        <v>81826.11136000001</v>
      </c>
      <c r="M25" s="73">
        <f t="shared" si="1"/>
        <v>179997.52903999999</v>
      </c>
      <c r="N25" s="55">
        <f>'Vos-laskelma'!AA25+M25</f>
        <v>25960159.279372696</v>
      </c>
    </row>
    <row r="26" spans="1:14" ht="13.8" x14ac:dyDescent="0.25">
      <c r="A26" s="29">
        <v>71</v>
      </c>
      <c r="B26" s="38" t="s">
        <v>24</v>
      </c>
      <c r="C26" s="47">
        <v>219095.26799999998</v>
      </c>
      <c r="D26" s="47">
        <v>195471.73060000001</v>
      </c>
      <c r="E26" s="47">
        <f t="shared" si="0"/>
        <v>23623.537399999972</v>
      </c>
      <c r="F26" s="55">
        <f>'Vos-laskelma'!I26+E26</f>
        <v>28542846.833634097</v>
      </c>
      <c r="G26" s="72"/>
      <c r="H26" s="72"/>
      <c r="I26" s="90">
        <v>71</v>
      </c>
      <c r="J26" s="38" t="s">
        <v>24</v>
      </c>
      <c r="K26" s="47">
        <v>176398.432</v>
      </c>
      <c r="L26" s="47">
        <v>162315.00880000001</v>
      </c>
      <c r="M26" s="73">
        <f t="shared" si="1"/>
        <v>14083.42319999999</v>
      </c>
      <c r="N26" s="55">
        <f>'Vos-laskelma'!AA26+M26</f>
        <v>26202347.697727483</v>
      </c>
    </row>
    <row r="27" spans="1:14" ht="13.8" x14ac:dyDescent="0.25">
      <c r="A27" s="29">
        <v>72</v>
      </c>
      <c r="B27" s="38" t="s">
        <v>25</v>
      </c>
      <c r="C27" s="47">
        <v>0</v>
      </c>
      <c r="D27" s="47">
        <v>22356.66</v>
      </c>
      <c r="E27" s="92">
        <f t="shared" si="0"/>
        <v>-22356.66</v>
      </c>
      <c r="F27" s="55">
        <f>'Vos-laskelma'!I27+E27</f>
        <v>3968302.8784981221</v>
      </c>
      <c r="G27" s="72"/>
      <c r="H27" s="72"/>
      <c r="I27" s="90">
        <v>72</v>
      </c>
      <c r="J27" s="38" t="s">
        <v>25</v>
      </c>
      <c r="K27" s="47">
        <v>0</v>
      </c>
      <c r="L27" s="47">
        <v>7112.84</v>
      </c>
      <c r="M27" s="73">
        <f t="shared" si="1"/>
        <v>-7112.84</v>
      </c>
      <c r="N27" s="55">
        <f>'Vos-laskelma'!AA27+M27</f>
        <v>3743561.0653355829</v>
      </c>
    </row>
    <row r="28" spans="1:14" ht="13.8" x14ac:dyDescent="0.25">
      <c r="A28" s="29">
        <v>74</v>
      </c>
      <c r="B28" s="38" t="s">
        <v>26</v>
      </c>
      <c r="C28" s="47">
        <v>14904.44</v>
      </c>
      <c r="D28" s="47">
        <v>19375.772000000001</v>
      </c>
      <c r="E28" s="92">
        <f t="shared" si="0"/>
        <v>-4471.3320000000003</v>
      </c>
      <c r="F28" s="55">
        <f>'Vos-laskelma'!I28+E28</f>
        <v>4862814.2113669319</v>
      </c>
      <c r="G28" s="72"/>
      <c r="H28" s="72"/>
      <c r="I28" s="90">
        <v>74</v>
      </c>
      <c r="J28" s="38" t="s">
        <v>26</v>
      </c>
      <c r="K28" s="47">
        <v>11380.544000000002</v>
      </c>
      <c r="L28" s="47">
        <v>7112.84</v>
      </c>
      <c r="M28" s="73">
        <f t="shared" si="1"/>
        <v>4267.7040000000015</v>
      </c>
      <c r="N28" s="55">
        <f>'Vos-laskelma'!AA28+M28</f>
        <v>4493761.9975131229</v>
      </c>
    </row>
    <row r="29" spans="1:14" ht="13.8" x14ac:dyDescent="0.25">
      <c r="A29" s="29">
        <v>75</v>
      </c>
      <c r="B29" s="38" t="s">
        <v>27</v>
      </c>
      <c r="C29" s="47">
        <v>319104.06040000007</v>
      </c>
      <c r="D29" s="47">
        <v>268115.97116000002</v>
      </c>
      <c r="E29" s="47">
        <f t="shared" si="0"/>
        <v>50988.089240000059</v>
      </c>
      <c r="F29" s="55">
        <f>'Vos-laskelma'!I29+E29</f>
        <v>42860341.585854426</v>
      </c>
      <c r="G29" s="72"/>
      <c r="H29" s="72"/>
      <c r="I29" s="90">
        <v>75</v>
      </c>
      <c r="J29" s="38" t="s">
        <v>27</v>
      </c>
      <c r="K29" s="47">
        <v>357277.95319999993</v>
      </c>
      <c r="L29" s="47">
        <v>237455.05056000003</v>
      </c>
      <c r="M29" s="73">
        <f t="shared" si="1"/>
        <v>119822.9026399999</v>
      </c>
      <c r="N29" s="55">
        <f>'Vos-laskelma'!AA29+M29</f>
        <v>41518558.105990544</v>
      </c>
    </row>
    <row r="30" spans="1:14" ht="13.8" x14ac:dyDescent="0.25">
      <c r="A30" s="29">
        <v>77</v>
      </c>
      <c r="B30" s="38" t="s">
        <v>28</v>
      </c>
      <c r="C30" s="47">
        <v>214772.9804</v>
      </c>
      <c r="D30" s="47">
        <v>109532.72955999999</v>
      </c>
      <c r="E30" s="47">
        <f t="shared" si="0"/>
        <v>105240.25084000001</v>
      </c>
      <c r="F30" s="55">
        <f>'Vos-laskelma'!I30+E30</f>
        <v>20199999.417761214</v>
      </c>
      <c r="G30" s="72"/>
      <c r="H30" s="72"/>
      <c r="I30" s="90">
        <v>77</v>
      </c>
      <c r="J30" s="38" t="s">
        <v>28</v>
      </c>
      <c r="K30" s="47">
        <v>229033.448</v>
      </c>
      <c r="L30" s="47">
        <v>101870.09448</v>
      </c>
      <c r="M30" s="73">
        <f t="shared" si="1"/>
        <v>127163.35352</v>
      </c>
      <c r="N30" s="55">
        <f>'Vos-laskelma'!AA30+M30</f>
        <v>19406257.861690696</v>
      </c>
    </row>
    <row r="31" spans="1:14" ht="13.8" x14ac:dyDescent="0.25">
      <c r="A31" s="29">
        <v>78</v>
      </c>
      <c r="B31" s="38" t="s">
        <v>29</v>
      </c>
      <c r="C31" s="47">
        <v>204265.35019999999</v>
      </c>
      <c r="D31" s="47">
        <v>229409.14048</v>
      </c>
      <c r="E31" s="92">
        <f t="shared" si="0"/>
        <v>-25143.790280000016</v>
      </c>
      <c r="F31" s="55">
        <f>'Vos-laskelma'!I31+E31</f>
        <v>15532271.077075653</v>
      </c>
      <c r="G31" s="72"/>
      <c r="H31" s="72"/>
      <c r="I31" s="90">
        <v>78</v>
      </c>
      <c r="J31" s="38" t="s">
        <v>29</v>
      </c>
      <c r="K31" s="47">
        <v>492350.78480000002</v>
      </c>
      <c r="L31" s="47">
        <v>208007.89296</v>
      </c>
      <c r="M31" s="73">
        <f t="shared" si="1"/>
        <v>284342.89184000005</v>
      </c>
      <c r="N31" s="55">
        <f>'Vos-laskelma'!AA31+M31</f>
        <v>14561121.002116531</v>
      </c>
    </row>
    <row r="32" spans="1:14" ht="13.8" x14ac:dyDescent="0.25">
      <c r="A32" s="29">
        <v>79</v>
      </c>
      <c r="B32" s="38" t="s">
        <v>30</v>
      </c>
      <c r="C32" s="47">
        <v>153515.73200000002</v>
      </c>
      <c r="D32" s="47">
        <v>175231.50108000002</v>
      </c>
      <c r="E32" s="92">
        <f t="shared" si="0"/>
        <v>-21715.769079999998</v>
      </c>
      <c r="F32" s="55">
        <f>'Vos-laskelma'!I32+E32</f>
        <v>13587895.867589671</v>
      </c>
      <c r="G32" s="72"/>
      <c r="H32" s="72"/>
      <c r="I32" s="90">
        <v>79</v>
      </c>
      <c r="J32" s="38" t="s">
        <v>30</v>
      </c>
      <c r="K32" s="47">
        <v>246104.26400000005</v>
      </c>
      <c r="L32" s="47">
        <v>165814.52608000001</v>
      </c>
      <c r="M32" s="73">
        <f t="shared" si="1"/>
        <v>80289.737920000043</v>
      </c>
      <c r="N32" s="55">
        <f>'Vos-laskelma'!AA32+M32</f>
        <v>13349108.988974208</v>
      </c>
    </row>
    <row r="33" spans="1:14" ht="13.8" x14ac:dyDescent="0.25">
      <c r="A33" s="29">
        <v>81</v>
      </c>
      <c r="B33" s="38" t="s">
        <v>31</v>
      </c>
      <c r="C33" s="47">
        <v>43222.876000000004</v>
      </c>
      <c r="D33" s="47">
        <v>208244.83568000002</v>
      </c>
      <c r="E33" s="92">
        <f t="shared" si="0"/>
        <v>-165021.95968000003</v>
      </c>
      <c r="F33" s="55">
        <f>'Vos-laskelma'!I33+E33</f>
        <v>9703912.527963737</v>
      </c>
      <c r="G33" s="72"/>
      <c r="H33" s="72"/>
      <c r="I33" s="90">
        <v>81</v>
      </c>
      <c r="J33" s="38" t="s">
        <v>31</v>
      </c>
      <c r="K33" s="47">
        <v>52706.144400000005</v>
      </c>
      <c r="L33" s="47">
        <v>167919.92671999999</v>
      </c>
      <c r="M33" s="73">
        <f t="shared" si="1"/>
        <v>-115213.78231999998</v>
      </c>
      <c r="N33" s="55">
        <f>'Vos-laskelma'!AA33+M33</f>
        <v>9349053.9877159595</v>
      </c>
    </row>
    <row r="34" spans="1:14" ht="13.8" x14ac:dyDescent="0.25">
      <c r="A34" s="29">
        <v>82</v>
      </c>
      <c r="B34" s="38" t="s">
        <v>32</v>
      </c>
      <c r="C34" s="47">
        <v>278787.5502</v>
      </c>
      <c r="D34" s="47">
        <v>185217.47587999998</v>
      </c>
      <c r="E34" s="47">
        <f t="shared" si="0"/>
        <v>93570.074320000014</v>
      </c>
      <c r="F34" s="55">
        <f>'Vos-laskelma'!I34+E34</f>
        <v>13997452.711302713</v>
      </c>
      <c r="G34" s="72"/>
      <c r="H34" s="72"/>
      <c r="I34" s="90">
        <v>82</v>
      </c>
      <c r="J34" s="38" t="s">
        <v>32</v>
      </c>
      <c r="K34" s="47">
        <v>168076.40919999999</v>
      </c>
      <c r="L34" s="47">
        <v>178873.70032</v>
      </c>
      <c r="M34" s="73">
        <f t="shared" si="1"/>
        <v>-10797.291120000009</v>
      </c>
      <c r="N34" s="55">
        <f>'Vos-laskelma'!AA34+M34</f>
        <v>12255795.582464823</v>
      </c>
    </row>
    <row r="35" spans="1:14" ht="13.8" x14ac:dyDescent="0.25">
      <c r="A35" s="29">
        <v>86</v>
      </c>
      <c r="B35" s="38" t="s">
        <v>33</v>
      </c>
      <c r="C35" s="47">
        <v>449070.77720000001</v>
      </c>
      <c r="D35" s="47">
        <v>1540746.4850000001</v>
      </c>
      <c r="E35" s="92">
        <f t="shared" si="0"/>
        <v>-1091675.7078</v>
      </c>
      <c r="F35" s="55">
        <f>'Vos-laskelma'!I35+E35</f>
        <v>15292961.617063437</v>
      </c>
      <c r="G35" s="72"/>
      <c r="H35" s="72"/>
      <c r="I35" s="90">
        <v>86</v>
      </c>
      <c r="J35" s="38" t="s">
        <v>33</v>
      </c>
      <c r="K35" s="47">
        <v>337362.0012</v>
      </c>
      <c r="L35" s="47">
        <v>1577898.1999200003</v>
      </c>
      <c r="M35" s="73">
        <f t="shared" si="1"/>
        <v>-1240536.1987200002</v>
      </c>
      <c r="N35" s="55">
        <f>'Vos-laskelma'!AA35+M35</f>
        <v>14195270.024221599</v>
      </c>
    </row>
    <row r="36" spans="1:14" ht="13.8" x14ac:dyDescent="0.25">
      <c r="A36" s="29">
        <v>90</v>
      </c>
      <c r="B36" s="38" t="s">
        <v>34</v>
      </c>
      <c r="C36" s="47">
        <v>14904.44</v>
      </c>
      <c r="D36" s="47">
        <v>48469.238880000004</v>
      </c>
      <c r="E36" s="92">
        <f t="shared" si="0"/>
        <v>-33564.798880000002</v>
      </c>
      <c r="F36" s="55">
        <f>'Vos-laskelma'!I36+E36</f>
        <v>13361228.660739874</v>
      </c>
      <c r="G36" s="72"/>
      <c r="H36" s="72"/>
      <c r="I36" s="90">
        <v>90</v>
      </c>
      <c r="J36" s="38" t="s">
        <v>34</v>
      </c>
      <c r="K36" s="47">
        <v>32719.064000000002</v>
      </c>
      <c r="L36" s="47">
        <v>39149.071360000002</v>
      </c>
      <c r="M36" s="73">
        <f t="shared" si="1"/>
        <v>-6430.0073599999996</v>
      </c>
      <c r="N36" s="55">
        <f>'Vos-laskelma'!AA36+M36</f>
        <v>13688920.639148511</v>
      </c>
    </row>
    <row r="37" spans="1:14" ht="13.8" x14ac:dyDescent="0.25">
      <c r="A37" s="29">
        <v>91</v>
      </c>
      <c r="B37" s="38" t="s">
        <v>35</v>
      </c>
      <c r="C37" s="47">
        <v>6361364.0364000006</v>
      </c>
      <c r="D37" s="47">
        <v>94041881.820419982</v>
      </c>
      <c r="E37" s="92">
        <f t="shared" si="0"/>
        <v>-87680517.784019977</v>
      </c>
      <c r="F37" s="55">
        <f>'Vos-laskelma'!I37+E37</f>
        <v>289962194.73984635</v>
      </c>
      <c r="G37" s="72"/>
      <c r="H37" s="72"/>
      <c r="I37" s="90">
        <v>91</v>
      </c>
      <c r="J37" s="38" t="s">
        <v>35</v>
      </c>
      <c r="K37" s="47">
        <v>4196291.0864000004</v>
      </c>
      <c r="L37" s="47">
        <v>89200287.059576094</v>
      </c>
      <c r="M37" s="73">
        <f t="shared" si="1"/>
        <v>-85003995.973176092</v>
      </c>
      <c r="N37" s="55">
        <f>'Vos-laskelma'!AA37+M37</f>
        <v>245656481.12018028</v>
      </c>
    </row>
    <row r="38" spans="1:14" ht="13.8" x14ac:dyDescent="0.25">
      <c r="A38" s="29">
        <v>92</v>
      </c>
      <c r="B38" s="38" t="s">
        <v>36</v>
      </c>
      <c r="C38" s="47">
        <v>3890580.4954000013</v>
      </c>
      <c r="D38" s="47">
        <v>10947993.803352004</v>
      </c>
      <c r="E38" s="92">
        <f t="shared" si="0"/>
        <v>-7057413.3079520026</v>
      </c>
      <c r="F38" s="55">
        <f>'Vos-laskelma'!I38+E38</f>
        <v>280539264.22264546</v>
      </c>
      <c r="G38" s="72"/>
      <c r="H38" s="72"/>
      <c r="I38" s="90">
        <v>92</v>
      </c>
      <c r="J38" s="38" t="s">
        <v>36</v>
      </c>
      <c r="K38" s="47">
        <v>3288265.9320000005</v>
      </c>
      <c r="L38" s="47">
        <v>9433313.0056480002</v>
      </c>
      <c r="M38" s="73">
        <f t="shared" si="1"/>
        <v>-6145047.0736480001</v>
      </c>
      <c r="N38" s="55">
        <f>'Vos-laskelma'!AA38+M38</f>
        <v>249288098.65632454</v>
      </c>
    </row>
    <row r="39" spans="1:14" ht="13.8" x14ac:dyDescent="0.25">
      <c r="A39" s="29">
        <v>97</v>
      </c>
      <c r="B39" s="38" t="s">
        <v>37</v>
      </c>
      <c r="C39" s="47">
        <v>131159.07200000001</v>
      </c>
      <c r="D39" s="47">
        <v>134095.24668000001</v>
      </c>
      <c r="E39" s="92">
        <f t="shared" si="0"/>
        <v>-2936.1746799999964</v>
      </c>
      <c r="F39" s="55">
        <f>'Vos-laskelma'!I39+E39</f>
        <v>7417591.1068752743</v>
      </c>
      <c r="G39" s="72"/>
      <c r="H39" s="72"/>
      <c r="I39" s="90">
        <v>97</v>
      </c>
      <c r="J39" s="38" t="s">
        <v>37</v>
      </c>
      <c r="K39" s="47">
        <v>136566.52799999999</v>
      </c>
      <c r="L39" s="47">
        <v>104971.29272000001</v>
      </c>
      <c r="M39" s="73">
        <f t="shared" si="1"/>
        <v>31595.235279999979</v>
      </c>
      <c r="N39" s="55">
        <f>'Vos-laskelma'!AA39+M39</f>
        <v>7272909.1545726359</v>
      </c>
    </row>
    <row r="40" spans="1:14" ht="13.8" x14ac:dyDescent="0.25">
      <c r="A40" s="29">
        <v>98</v>
      </c>
      <c r="B40" s="38" t="s">
        <v>38</v>
      </c>
      <c r="C40" s="47">
        <v>1195708.699</v>
      </c>
      <c r="D40" s="47">
        <v>3647845.2951159999</v>
      </c>
      <c r="E40" s="92">
        <f t="shared" si="0"/>
        <v>-2452136.5961159999</v>
      </c>
      <c r="F40" s="55">
        <f>'Vos-laskelma'!I40+E40</f>
        <v>45328633.693950474</v>
      </c>
      <c r="G40" s="72"/>
      <c r="H40" s="72"/>
      <c r="I40" s="90">
        <v>98</v>
      </c>
      <c r="J40" s="38" t="s">
        <v>38</v>
      </c>
      <c r="K40" s="47">
        <v>933987.02040000004</v>
      </c>
      <c r="L40" s="47">
        <v>3936062.1447280003</v>
      </c>
      <c r="M40" s="73">
        <f t="shared" si="1"/>
        <v>-3002075.1243280005</v>
      </c>
      <c r="N40" s="55">
        <f>'Vos-laskelma'!AA40+M40</f>
        <v>40559442.292373791</v>
      </c>
    </row>
    <row r="41" spans="1:14" ht="13.8" x14ac:dyDescent="0.25">
      <c r="A41" s="29">
        <v>102</v>
      </c>
      <c r="B41" s="38" t="s">
        <v>39</v>
      </c>
      <c r="C41" s="47">
        <v>365233.30220000003</v>
      </c>
      <c r="D41" s="47">
        <v>103690.18908000001</v>
      </c>
      <c r="E41" s="47">
        <f t="shared" si="0"/>
        <v>261543.11312000002</v>
      </c>
      <c r="F41" s="55">
        <f>'Vos-laskelma'!I41+E41</f>
        <v>29996522.111807529</v>
      </c>
      <c r="G41" s="72"/>
      <c r="H41" s="72"/>
      <c r="I41" s="90">
        <v>102</v>
      </c>
      <c r="J41" s="38" t="s">
        <v>39</v>
      </c>
      <c r="K41" s="47">
        <v>340207.1372</v>
      </c>
      <c r="L41" s="47">
        <v>138728.83136000001</v>
      </c>
      <c r="M41" s="73">
        <f t="shared" si="1"/>
        <v>201478.30583999999</v>
      </c>
      <c r="N41" s="55">
        <f>'Vos-laskelma'!AA41+M41</f>
        <v>28190857.317411084</v>
      </c>
    </row>
    <row r="42" spans="1:14" ht="13.8" x14ac:dyDescent="0.25">
      <c r="A42" s="29">
        <v>103</v>
      </c>
      <c r="B42" s="38" t="s">
        <v>40</v>
      </c>
      <c r="C42" s="47">
        <v>38826.066200000001</v>
      </c>
      <c r="D42" s="47">
        <v>61108.204000000005</v>
      </c>
      <c r="E42" s="92">
        <f t="shared" si="0"/>
        <v>-22282.137800000004</v>
      </c>
      <c r="F42" s="55">
        <f>'Vos-laskelma'!I42+E42</f>
        <v>6006653.2361155087</v>
      </c>
      <c r="G42" s="72"/>
      <c r="H42" s="72"/>
      <c r="I42" s="90">
        <v>103</v>
      </c>
      <c r="J42" s="38" t="s">
        <v>40</v>
      </c>
      <c r="K42" s="47">
        <v>27171.0488</v>
      </c>
      <c r="L42" s="47">
        <v>58325.288</v>
      </c>
      <c r="M42" s="73">
        <f t="shared" si="1"/>
        <v>-31154.2392</v>
      </c>
      <c r="N42" s="55">
        <f>'Vos-laskelma'!AA42+M42</f>
        <v>5743207.8655098816</v>
      </c>
    </row>
    <row r="43" spans="1:14" ht="13.8" x14ac:dyDescent="0.25">
      <c r="A43" s="29">
        <v>105</v>
      </c>
      <c r="B43" s="38" t="s">
        <v>41</v>
      </c>
      <c r="C43" s="47">
        <v>38751.544000000002</v>
      </c>
      <c r="D43" s="47">
        <v>46203.764000000003</v>
      </c>
      <c r="E43" s="92">
        <f t="shared" si="0"/>
        <v>-7452.2200000000012</v>
      </c>
      <c r="F43" s="55">
        <f>'Vos-laskelma'!I43+E43</f>
        <v>12206148.789206102</v>
      </c>
      <c r="G43" s="72"/>
      <c r="H43" s="72"/>
      <c r="I43" s="90">
        <v>105</v>
      </c>
      <c r="J43" s="38" t="s">
        <v>41</v>
      </c>
      <c r="K43" s="47">
        <v>25606.224000000002</v>
      </c>
      <c r="L43" s="47">
        <v>14225.68</v>
      </c>
      <c r="M43" s="73">
        <f t="shared" si="1"/>
        <v>11380.544000000002</v>
      </c>
      <c r="N43" s="55">
        <f>'Vos-laskelma'!AA43+M43</f>
        <v>10643224.521835241</v>
      </c>
    </row>
    <row r="44" spans="1:14" ht="13.8" x14ac:dyDescent="0.25">
      <c r="A44" s="29">
        <v>106</v>
      </c>
      <c r="B44" s="38" t="s">
        <v>42</v>
      </c>
      <c r="C44" s="47">
        <v>1183710.6247999996</v>
      </c>
      <c r="D44" s="47">
        <v>1457564.8053599996</v>
      </c>
      <c r="E44" s="92">
        <f t="shared" si="0"/>
        <v>-273854.18056000001</v>
      </c>
      <c r="F44" s="55">
        <f>'Vos-laskelma'!I44+E44</f>
        <v>70072928.261322722</v>
      </c>
      <c r="G44" s="72"/>
      <c r="H44" s="72"/>
      <c r="I44" s="90">
        <v>106</v>
      </c>
      <c r="J44" s="38" t="s">
        <v>42</v>
      </c>
      <c r="K44" s="47">
        <v>1272344.8192000003</v>
      </c>
      <c r="L44" s="47">
        <v>1366846.0114400003</v>
      </c>
      <c r="M44" s="73">
        <f t="shared" si="1"/>
        <v>-94501.192240000004</v>
      </c>
      <c r="N44" s="55">
        <f>'Vos-laskelma'!AA44+M44</f>
        <v>64310361.758113064</v>
      </c>
    </row>
    <row r="45" spans="1:14" ht="13.8" x14ac:dyDescent="0.25">
      <c r="A45" s="29">
        <v>108</v>
      </c>
      <c r="B45" s="38" t="s">
        <v>43</v>
      </c>
      <c r="C45" s="47">
        <v>277222.58400000003</v>
      </c>
      <c r="D45" s="47">
        <v>325955.63146800001</v>
      </c>
      <c r="E45" s="92">
        <f t="shared" si="0"/>
        <v>-48733.047467999975</v>
      </c>
      <c r="F45" s="55">
        <f>'Vos-laskelma'!I45+E45</f>
        <v>25697716.094582774</v>
      </c>
      <c r="G45" s="72"/>
      <c r="H45" s="72"/>
      <c r="I45" s="90">
        <v>108</v>
      </c>
      <c r="J45" s="38" t="s">
        <v>43</v>
      </c>
      <c r="K45" s="47">
        <v>239275.9376</v>
      </c>
      <c r="L45" s="47">
        <v>309806.85904000007</v>
      </c>
      <c r="M45" s="73">
        <f t="shared" si="1"/>
        <v>-70530.921440000064</v>
      </c>
      <c r="N45" s="55">
        <f>'Vos-laskelma'!AA45+M45</f>
        <v>23142358.310924109</v>
      </c>
    </row>
    <row r="46" spans="1:14" ht="13.8" x14ac:dyDescent="0.25">
      <c r="A46" s="29">
        <v>109</v>
      </c>
      <c r="B46" s="38" t="s">
        <v>44</v>
      </c>
      <c r="C46" s="47">
        <v>1050166.8424000002</v>
      </c>
      <c r="D46" s="47">
        <v>1178881.5862400003</v>
      </c>
      <c r="E46" s="92">
        <f t="shared" si="0"/>
        <v>-128714.74384000013</v>
      </c>
      <c r="F46" s="55">
        <f>'Vos-laskelma'!I46+E46</f>
        <v>119235770.9069881</v>
      </c>
      <c r="G46" s="72"/>
      <c r="H46" s="72"/>
      <c r="I46" s="90">
        <v>109</v>
      </c>
      <c r="J46" s="38" t="s">
        <v>44</v>
      </c>
      <c r="K46" s="47">
        <v>620381.90480000002</v>
      </c>
      <c r="L46" s="47">
        <v>976664.06039999973</v>
      </c>
      <c r="M46" s="73">
        <f t="shared" si="1"/>
        <v>-356282.15559999971</v>
      </c>
      <c r="N46" s="55">
        <f>'Vos-laskelma'!AA46+M46</f>
        <v>109604668.37060882</v>
      </c>
    </row>
    <row r="47" spans="1:14" ht="13.8" x14ac:dyDescent="0.25">
      <c r="A47" s="29">
        <v>111</v>
      </c>
      <c r="B47" s="38" t="s">
        <v>45</v>
      </c>
      <c r="C47" s="47">
        <v>547067.4702000001</v>
      </c>
      <c r="D47" s="47">
        <v>310206.10972000007</v>
      </c>
      <c r="E47" s="47">
        <f t="shared" si="0"/>
        <v>236861.36048000003</v>
      </c>
      <c r="F47" s="55">
        <f>'Vos-laskelma'!I47+E47</f>
        <v>54042351.561610267</v>
      </c>
      <c r="G47" s="72"/>
      <c r="H47" s="72"/>
      <c r="I47" s="90">
        <v>111</v>
      </c>
      <c r="J47" s="38" t="s">
        <v>45</v>
      </c>
      <c r="K47" s="47">
        <v>344403.71280000004</v>
      </c>
      <c r="L47" s="47">
        <v>368910.2917360001</v>
      </c>
      <c r="M47" s="73">
        <f t="shared" si="1"/>
        <v>-24506.578936000064</v>
      </c>
      <c r="N47" s="55">
        <f>'Vos-laskelma'!AA47+M47</f>
        <v>49075781.159396812</v>
      </c>
    </row>
    <row r="48" spans="1:14" ht="13.8" x14ac:dyDescent="0.25">
      <c r="A48" s="29">
        <v>139</v>
      </c>
      <c r="B48" s="38" t="s">
        <v>46</v>
      </c>
      <c r="C48" s="47">
        <v>260902.22220000005</v>
      </c>
      <c r="D48" s="47">
        <v>165394.57068</v>
      </c>
      <c r="E48" s="47">
        <f t="shared" si="0"/>
        <v>95507.651520000043</v>
      </c>
      <c r="F48" s="55">
        <f>'Vos-laskelma'!I48+E48</f>
        <v>33124236.958024368</v>
      </c>
      <c r="G48" s="72"/>
      <c r="H48" s="72"/>
      <c r="I48" s="90">
        <v>139</v>
      </c>
      <c r="J48" s="38" t="s">
        <v>46</v>
      </c>
      <c r="K48" s="47">
        <v>143821.62480000002</v>
      </c>
      <c r="L48" s="47">
        <v>222802.60016</v>
      </c>
      <c r="M48" s="73">
        <f t="shared" si="1"/>
        <v>-78980.975359999982</v>
      </c>
      <c r="N48" s="55">
        <f>'Vos-laskelma'!AA48+M48</f>
        <v>30617222.451689634</v>
      </c>
    </row>
    <row r="49" spans="1:14" ht="13.8" x14ac:dyDescent="0.25">
      <c r="A49" s="29">
        <v>140</v>
      </c>
      <c r="B49" s="38" t="s">
        <v>47</v>
      </c>
      <c r="C49" s="47">
        <v>463900.69500000012</v>
      </c>
      <c r="D49" s="47">
        <v>563939.29628000001</v>
      </c>
      <c r="E49" s="92">
        <f t="shared" si="0"/>
        <v>-100038.60127999989</v>
      </c>
      <c r="F49" s="55">
        <f>'Vos-laskelma'!I49+E49</f>
        <v>65613294.341593102</v>
      </c>
      <c r="G49" s="72"/>
      <c r="H49" s="72"/>
      <c r="I49" s="90">
        <v>140</v>
      </c>
      <c r="J49" s="38" t="s">
        <v>47</v>
      </c>
      <c r="K49" s="47">
        <v>442703.16160000005</v>
      </c>
      <c r="L49" s="47">
        <v>403454.51048</v>
      </c>
      <c r="M49" s="73">
        <f t="shared" si="1"/>
        <v>39248.651120000053</v>
      </c>
      <c r="N49" s="55">
        <f>'Vos-laskelma'!AA49+M49</f>
        <v>61571148.14606405</v>
      </c>
    </row>
    <row r="50" spans="1:14" ht="13.8" x14ac:dyDescent="0.25">
      <c r="A50" s="29">
        <v>142</v>
      </c>
      <c r="B50" s="38" t="s">
        <v>48</v>
      </c>
      <c r="C50" s="47">
        <v>562046.43240000005</v>
      </c>
      <c r="D50" s="47">
        <v>88845.366840000002</v>
      </c>
      <c r="E50" s="47">
        <f t="shared" si="0"/>
        <v>473201.06556000002</v>
      </c>
      <c r="F50" s="55">
        <f>'Vos-laskelma'!I50+E50</f>
        <v>19639336.30907204</v>
      </c>
      <c r="G50" s="72"/>
      <c r="H50" s="72"/>
      <c r="I50" s="90">
        <v>142</v>
      </c>
      <c r="J50" s="38" t="s">
        <v>48</v>
      </c>
      <c r="K50" s="47">
        <v>526350.16</v>
      </c>
      <c r="L50" s="47">
        <v>198970.31845600001</v>
      </c>
      <c r="M50" s="73">
        <f t="shared" si="1"/>
        <v>327379.84154400002</v>
      </c>
      <c r="N50" s="55">
        <f>'Vos-laskelma'!AA50+M50</f>
        <v>18365607.647788025</v>
      </c>
    </row>
    <row r="51" spans="1:14" ht="13.8" x14ac:dyDescent="0.25">
      <c r="A51" s="29">
        <v>143</v>
      </c>
      <c r="B51" s="38" t="s">
        <v>49</v>
      </c>
      <c r="C51" s="47">
        <v>380212.26440000016</v>
      </c>
      <c r="D51" s="47">
        <v>86445.752000000008</v>
      </c>
      <c r="E51" s="47">
        <f t="shared" si="0"/>
        <v>293766.51240000012</v>
      </c>
      <c r="F51" s="55">
        <f>'Vos-laskelma'!I51+E51</f>
        <v>21077489.63808655</v>
      </c>
      <c r="G51" s="72"/>
      <c r="H51" s="72"/>
      <c r="I51" s="90">
        <v>143</v>
      </c>
      <c r="J51" s="38" t="s">
        <v>49</v>
      </c>
      <c r="K51" s="47">
        <v>382813.04880000011</v>
      </c>
      <c r="L51" s="47">
        <v>112382.872</v>
      </c>
      <c r="M51" s="73">
        <f t="shared" si="1"/>
        <v>270430.17680000013</v>
      </c>
      <c r="N51" s="55">
        <f>'Vos-laskelma'!AA51+M51</f>
        <v>19435070.880897537</v>
      </c>
    </row>
    <row r="52" spans="1:14" ht="13.8" x14ac:dyDescent="0.25">
      <c r="A52" s="29">
        <v>145</v>
      </c>
      <c r="B52" s="38" t="s">
        <v>50</v>
      </c>
      <c r="C52" s="47">
        <v>402419.88</v>
      </c>
      <c r="D52" s="47">
        <v>342027.08912000008</v>
      </c>
      <c r="E52" s="47">
        <f t="shared" si="0"/>
        <v>60392.790879999928</v>
      </c>
      <c r="F52" s="55">
        <f>'Vos-laskelma'!I52+E52</f>
        <v>35323129.072735913</v>
      </c>
      <c r="G52" s="72"/>
      <c r="H52" s="72"/>
      <c r="I52" s="90">
        <v>145</v>
      </c>
      <c r="J52" s="38" t="s">
        <v>50</v>
      </c>
      <c r="K52" s="47">
        <v>341558.57680000004</v>
      </c>
      <c r="L52" s="47">
        <v>421947.89448000002</v>
      </c>
      <c r="M52" s="73">
        <f t="shared" si="1"/>
        <v>-80389.317679999978</v>
      </c>
      <c r="N52" s="55">
        <f>'Vos-laskelma'!AA52+M52</f>
        <v>32985259.597347822</v>
      </c>
    </row>
    <row r="53" spans="1:14" ht="13.8" x14ac:dyDescent="0.25">
      <c r="A53" s="29">
        <v>146</v>
      </c>
      <c r="B53" s="38" t="s">
        <v>51</v>
      </c>
      <c r="C53" s="47">
        <v>102840.636</v>
      </c>
      <c r="D53" s="47">
        <v>77055.954800000007</v>
      </c>
      <c r="E53" s="47">
        <f t="shared" si="0"/>
        <v>25784.681199999992</v>
      </c>
      <c r="F53" s="55">
        <f>'Vos-laskelma'!I53+E53</f>
        <v>23426495.163884498</v>
      </c>
      <c r="G53" s="72"/>
      <c r="H53" s="72"/>
      <c r="I53" s="90">
        <v>146</v>
      </c>
      <c r="J53" s="38" t="s">
        <v>51</v>
      </c>
      <c r="K53" s="47">
        <v>69705.832000000009</v>
      </c>
      <c r="L53" s="47">
        <v>73973.536000000007</v>
      </c>
      <c r="M53" s="73">
        <f t="shared" si="1"/>
        <v>-4267.7039999999979</v>
      </c>
      <c r="N53" s="55">
        <f>'Vos-laskelma'!AA53+M53</f>
        <v>22532136.834825847</v>
      </c>
    </row>
    <row r="54" spans="1:14" ht="13.8" x14ac:dyDescent="0.25">
      <c r="A54" s="29">
        <v>148</v>
      </c>
      <c r="B54" s="38" t="s">
        <v>52</v>
      </c>
      <c r="C54" s="47">
        <v>153515.73200000002</v>
      </c>
      <c r="D54" s="47">
        <v>283243.97776000004</v>
      </c>
      <c r="E54" s="92">
        <f t="shared" si="0"/>
        <v>-129728.24576000002</v>
      </c>
      <c r="F54" s="55">
        <f>'Vos-laskelma'!I54+E54</f>
        <v>27651967.381390102</v>
      </c>
      <c r="G54" s="72"/>
      <c r="H54" s="72"/>
      <c r="I54" s="90">
        <v>148</v>
      </c>
      <c r="J54" s="38" t="s">
        <v>52</v>
      </c>
      <c r="K54" s="47">
        <v>85354.079999999987</v>
      </c>
      <c r="L54" s="47">
        <v>162983.61575999999</v>
      </c>
      <c r="M54" s="73">
        <f t="shared" si="1"/>
        <v>-77629.535759999999</v>
      </c>
      <c r="N54" s="55">
        <f>'Vos-laskelma'!AA54+M54</f>
        <v>26152211.981527347</v>
      </c>
    </row>
    <row r="55" spans="1:14" ht="13.8" x14ac:dyDescent="0.25">
      <c r="A55" s="29">
        <v>149</v>
      </c>
      <c r="B55" s="38" t="s">
        <v>53</v>
      </c>
      <c r="C55" s="47">
        <v>96878.86</v>
      </c>
      <c r="D55" s="47">
        <v>2791273.7143200003</v>
      </c>
      <c r="E55" s="92">
        <f t="shared" si="0"/>
        <v>-2694394.8543200004</v>
      </c>
      <c r="F55" s="55">
        <f>'Vos-laskelma'!I55+E55</f>
        <v>5756776.9519685823</v>
      </c>
      <c r="G55" s="72"/>
      <c r="H55" s="72"/>
      <c r="I55" s="90">
        <v>149</v>
      </c>
      <c r="J55" s="38" t="s">
        <v>53</v>
      </c>
      <c r="K55" s="47">
        <v>68354.392399999997</v>
      </c>
      <c r="L55" s="47">
        <v>2556777.198696001</v>
      </c>
      <c r="M55" s="73">
        <f t="shared" si="1"/>
        <v>-2488422.8062960012</v>
      </c>
      <c r="N55" s="55">
        <f>'Vos-laskelma'!AA55+M55</f>
        <v>5115779.8134333175</v>
      </c>
    </row>
    <row r="56" spans="1:14" ht="13.8" x14ac:dyDescent="0.25">
      <c r="A56" s="29">
        <v>151</v>
      </c>
      <c r="B56" s="38" t="s">
        <v>54</v>
      </c>
      <c r="C56" s="47">
        <v>26827.992000000002</v>
      </c>
      <c r="D56" s="47">
        <v>67069.98000000001</v>
      </c>
      <c r="E56" s="92">
        <f t="shared" si="0"/>
        <v>-40241.988000000012</v>
      </c>
      <c r="F56" s="55">
        <f>'Vos-laskelma'!I56+E56</f>
        <v>8254018.5622253222</v>
      </c>
      <c r="G56" s="72"/>
      <c r="H56" s="72"/>
      <c r="I56" s="90">
        <v>151</v>
      </c>
      <c r="J56" s="38" t="s">
        <v>54</v>
      </c>
      <c r="K56" s="47">
        <v>25606.224000000002</v>
      </c>
      <c r="L56" s="47">
        <v>59065.023360000007</v>
      </c>
      <c r="M56" s="73">
        <f t="shared" si="1"/>
        <v>-33458.799360000005</v>
      </c>
      <c r="N56" s="55">
        <f>'Vos-laskelma'!AA56+M56</f>
        <v>7638832.8578406991</v>
      </c>
    </row>
    <row r="57" spans="1:14" ht="13.8" x14ac:dyDescent="0.25">
      <c r="A57" s="29">
        <v>152</v>
      </c>
      <c r="B57" s="38" t="s">
        <v>55</v>
      </c>
      <c r="C57" s="47">
        <v>344292.56400000001</v>
      </c>
      <c r="D57" s="47">
        <v>118862.909</v>
      </c>
      <c r="E57" s="47">
        <f t="shared" si="0"/>
        <v>225429.65500000003</v>
      </c>
      <c r="F57" s="55">
        <f>'Vos-laskelma'!I57+E57</f>
        <v>15089553.506983774</v>
      </c>
      <c r="G57" s="72"/>
      <c r="H57" s="72"/>
      <c r="I57" s="90">
        <v>152</v>
      </c>
      <c r="J57" s="38" t="s">
        <v>55</v>
      </c>
      <c r="K57" s="47">
        <v>284655.85680000001</v>
      </c>
      <c r="L57" s="47">
        <v>153281.70199999999</v>
      </c>
      <c r="M57" s="73">
        <f t="shared" si="1"/>
        <v>131374.15480000002</v>
      </c>
      <c r="N57" s="55">
        <f>'Vos-laskelma'!AA57+M57</f>
        <v>14722308.837812344</v>
      </c>
    </row>
    <row r="58" spans="1:14" ht="13.8" x14ac:dyDescent="0.25">
      <c r="A58" s="29">
        <v>153</v>
      </c>
      <c r="B58" s="38" t="s">
        <v>56</v>
      </c>
      <c r="C58" s="47">
        <v>548557.9142</v>
      </c>
      <c r="D58" s="47">
        <v>1610625.9519399998</v>
      </c>
      <c r="E58" s="92">
        <f t="shared" si="0"/>
        <v>-1062068.0377399998</v>
      </c>
      <c r="F58" s="55">
        <f>'Vos-laskelma'!I58+E58</f>
        <v>70348553.978884667</v>
      </c>
      <c r="G58" s="72"/>
      <c r="H58" s="72"/>
      <c r="I58" s="90">
        <v>153</v>
      </c>
      <c r="J58" s="38" t="s">
        <v>56</v>
      </c>
      <c r="K58" s="47">
        <v>564830.62440000009</v>
      </c>
      <c r="L58" s="47">
        <v>1454982.634448</v>
      </c>
      <c r="M58" s="73">
        <f t="shared" si="1"/>
        <v>-890152.01004799991</v>
      </c>
      <c r="N58" s="55">
        <f>'Vos-laskelma'!AA58+M58</f>
        <v>66077922.771954983</v>
      </c>
    </row>
    <row r="59" spans="1:14" ht="13.8" x14ac:dyDescent="0.25">
      <c r="A59" s="29">
        <v>165</v>
      </c>
      <c r="B59" s="38" t="s">
        <v>57</v>
      </c>
      <c r="C59" s="47">
        <v>636494.11020000011</v>
      </c>
      <c r="D59" s="47">
        <v>431915.76676000009</v>
      </c>
      <c r="E59" s="47">
        <f t="shared" si="0"/>
        <v>204578.34344000003</v>
      </c>
      <c r="F59" s="55">
        <f>'Vos-laskelma'!I59+E59</f>
        <v>31483418.479480278</v>
      </c>
      <c r="G59" s="72"/>
      <c r="H59" s="72"/>
      <c r="I59" s="90">
        <v>165</v>
      </c>
      <c r="J59" s="38" t="s">
        <v>57</v>
      </c>
      <c r="K59" s="47">
        <v>624507.35200000007</v>
      </c>
      <c r="L59" s="47">
        <v>342340.98920000007</v>
      </c>
      <c r="M59" s="73">
        <f t="shared" si="1"/>
        <v>282166.3628</v>
      </c>
      <c r="N59" s="55">
        <f>'Vos-laskelma'!AA59+M59</f>
        <v>28769802.602931593</v>
      </c>
    </row>
    <row r="60" spans="1:14" ht="13.8" x14ac:dyDescent="0.25">
      <c r="A60" s="29">
        <v>167</v>
      </c>
      <c r="B60" s="38" t="s">
        <v>58</v>
      </c>
      <c r="C60" s="47">
        <v>638431.68739999994</v>
      </c>
      <c r="D60" s="47">
        <v>11442842.077568</v>
      </c>
      <c r="E60" s="92">
        <f t="shared" si="0"/>
        <v>-10804410.390168</v>
      </c>
      <c r="F60" s="55">
        <f>'Vos-laskelma'!I60+E60</f>
        <v>164463323.48271346</v>
      </c>
      <c r="G60" s="72"/>
      <c r="H60" s="72"/>
      <c r="I60" s="90">
        <v>167</v>
      </c>
      <c r="J60" s="38" t="s">
        <v>58</v>
      </c>
      <c r="K60" s="47">
        <v>314387.52800000011</v>
      </c>
      <c r="L60" s="47">
        <v>11200802.533199998</v>
      </c>
      <c r="M60" s="73">
        <f t="shared" si="1"/>
        <v>-10886415.005199997</v>
      </c>
      <c r="N60" s="55">
        <f>'Vos-laskelma'!AA60+M60</f>
        <v>153892704.318755</v>
      </c>
    </row>
    <row r="61" spans="1:14" ht="13.8" x14ac:dyDescent="0.25">
      <c r="A61" s="29">
        <v>169</v>
      </c>
      <c r="B61" s="38" t="s">
        <v>59</v>
      </c>
      <c r="C61" s="47">
        <v>247413.704</v>
      </c>
      <c r="D61" s="47">
        <v>205040.38108000002</v>
      </c>
      <c r="E61" s="47">
        <f t="shared" si="0"/>
        <v>42373.322919999977</v>
      </c>
      <c r="F61" s="55">
        <f>'Vos-laskelma'!I61+E61</f>
        <v>10364025.805991583</v>
      </c>
      <c r="G61" s="72"/>
      <c r="H61" s="72"/>
      <c r="I61" s="90">
        <v>169</v>
      </c>
      <c r="J61" s="38" t="s">
        <v>59</v>
      </c>
      <c r="K61" s="47">
        <v>246246.52080000003</v>
      </c>
      <c r="L61" s="47">
        <v>291000.51007999998</v>
      </c>
      <c r="M61" s="73">
        <f t="shared" si="1"/>
        <v>-44753.989279999951</v>
      </c>
      <c r="N61" s="55">
        <f>'Vos-laskelma'!AA61+M61</f>
        <v>10268785.402636195</v>
      </c>
    </row>
    <row r="62" spans="1:14" ht="13.8" x14ac:dyDescent="0.25">
      <c r="A62" s="29">
        <v>171</v>
      </c>
      <c r="B62" s="38" t="s">
        <v>60</v>
      </c>
      <c r="C62" s="47">
        <v>34280.212</v>
      </c>
      <c r="D62" s="47">
        <v>149104.01776000002</v>
      </c>
      <c r="E62" s="92">
        <f t="shared" si="0"/>
        <v>-114823.80576000002</v>
      </c>
      <c r="F62" s="55">
        <f>'Vos-laskelma'!I62+E62</f>
        <v>13496541.365017368</v>
      </c>
      <c r="G62" s="72"/>
      <c r="H62" s="72"/>
      <c r="I62" s="90">
        <v>171</v>
      </c>
      <c r="J62" s="38" t="s">
        <v>60</v>
      </c>
      <c r="K62" s="47">
        <v>32719.064000000002</v>
      </c>
      <c r="L62" s="47">
        <v>212759.27008000002</v>
      </c>
      <c r="M62" s="73">
        <f t="shared" si="1"/>
        <v>-180040.20608</v>
      </c>
      <c r="N62" s="55">
        <f>'Vos-laskelma'!AA62+M62</f>
        <v>12767125.365614288</v>
      </c>
    </row>
    <row r="63" spans="1:14" ht="13.8" x14ac:dyDescent="0.25">
      <c r="A63" s="29">
        <v>172</v>
      </c>
      <c r="B63" s="38" t="s">
        <v>61</v>
      </c>
      <c r="C63" s="47">
        <v>301218.73240000004</v>
      </c>
      <c r="D63" s="47">
        <v>291635.17747999995</v>
      </c>
      <c r="E63" s="47">
        <f t="shared" si="0"/>
        <v>9583.5549200000823</v>
      </c>
      <c r="F63" s="55">
        <f>'Vos-laskelma'!I63+E63</f>
        <v>17281766.787793264</v>
      </c>
      <c r="G63" s="72"/>
      <c r="H63" s="72"/>
      <c r="I63" s="90">
        <v>172</v>
      </c>
      <c r="J63" s="38" t="s">
        <v>61</v>
      </c>
      <c r="K63" s="47">
        <v>308697.25599999999</v>
      </c>
      <c r="L63" s="47">
        <v>301299.90240000002</v>
      </c>
      <c r="M63" s="73">
        <f t="shared" si="1"/>
        <v>7397.3535999999731</v>
      </c>
      <c r="N63" s="55">
        <f>'Vos-laskelma'!AA63+M63</f>
        <v>16376436.091866631</v>
      </c>
    </row>
    <row r="64" spans="1:14" ht="13.8" x14ac:dyDescent="0.25">
      <c r="A64" s="29">
        <v>176</v>
      </c>
      <c r="B64" s="38" t="s">
        <v>62</v>
      </c>
      <c r="C64" s="47">
        <v>53655.984000000004</v>
      </c>
      <c r="D64" s="47">
        <v>278072.13708000001</v>
      </c>
      <c r="E64" s="92">
        <f t="shared" si="0"/>
        <v>-224416.15308000002</v>
      </c>
      <c r="F64" s="55">
        <f>'Vos-laskelma'!I64+E64</f>
        <v>21908804.33891841</v>
      </c>
      <c r="G64" s="72"/>
      <c r="H64" s="72"/>
      <c r="I64" s="90">
        <v>176</v>
      </c>
      <c r="J64" s="38" t="s">
        <v>62</v>
      </c>
      <c r="K64" s="47">
        <v>66860.696000000011</v>
      </c>
      <c r="L64" s="47">
        <v>246531.0344</v>
      </c>
      <c r="M64" s="73">
        <f t="shared" si="1"/>
        <v>-179670.33840000001</v>
      </c>
      <c r="N64" s="55">
        <f>'Vos-laskelma'!AA64+M64</f>
        <v>21072436.803689893</v>
      </c>
    </row>
    <row r="65" spans="1:14" ht="13.8" x14ac:dyDescent="0.25">
      <c r="A65" s="29">
        <v>177</v>
      </c>
      <c r="B65" s="38" t="s">
        <v>63</v>
      </c>
      <c r="C65" s="47">
        <v>26827.992000000002</v>
      </c>
      <c r="D65" s="47">
        <v>105106.11088000001</v>
      </c>
      <c r="E65" s="92">
        <f t="shared" si="0"/>
        <v>-78278.118880000009</v>
      </c>
      <c r="F65" s="55">
        <f>'Vos-laskelma'!I65+E65</f>
        <v>4681368.5172036495</v>
      </c>
      <c r="G65" s="72"/>
      <c r="H65" s="72"/>
      <c r="I65" s="90">
        <v>177</v>
      </c>
      <c r="J65" s="38" t="s">
        <v>63</v>
      </c>
      <c r="K65" s="47">
        <v>22761.088000000003</v>
      </c>
      <c r="L65" s="47">
        <v>66860.696000000011</v>
      </c>
      <c r="M65" s="73">
        <f t="shared" si="1"/>
        <v>-44099.608000000007</v>
      </c>
      <c r="N65" s="55">
        <f>'Vos-laskelma'!AA65+M65</f>
        <v>4572600.528124609</v>
      </c>
    </row>
    <row r="66" spans="1:14" ht="13.8" x14ac:dyDescent="0.25">
      <c r="A66" s="29">
        <v>178</v>
      </c>
      <c r="B66" s="38" t="s">
        <v>64</v>
      </c>
      <c r="C66" s="47">
        <v>114987.7546</v>
      </c>
      <c r="D66" s="47">
        <v>139386.32287999999</v>
      </c>
      <c r="E66" s="92">
        <f t="shared" si="0"/>
        <v>-24398.568279999992</v>
      </c>
      <c r="F66" s="55">
        <f>'Vos-laskelma'!I66+E66</f>
        <v>24029502.746114511</v>
      </c>
      <c r="G66" s="72"/>
      <c r="H66" s="72"/>
      <c r="I66" s="90">
        <v>178</v>
      </c>
      <c r="J66" s="38" t="s">
        <v>64</v>
      </c>
      <c r="K66" s="47">
        <v>73973.536000000007</v>
      </c>
      <c r="L66" s="47">
        <v>136196.66032000002</v>
      </c>
      <c r="M66" s="73">
        <f t="shared" si="1"/>
        <v>-62223.124320000017</v>
      </c>
      <c r="N66" s="55">
        <f>'Vos-laskelma'!AA66+M66</f>
        <v>23464345.025673777</v>
      </c>
    </row>
    <row r="67" spans="1:14" ht="13.8" x14ac:dyDescent="0.25">
      <c r="A67" s="29">
        <v>179</v>
      </c>
      <c r="B67" s="38" t="s">
        <v>65</v>
      </c>
      <c r="C67" s="47">
        <v>1141009.4042</v>
      </c>
      <c r="D67" s="47">
        <v>11961087.341695996</v>
      </c>
      <c r="E67" s="92">
        <f t="shared" si="0"/>
        <v>-10820077.937495995</v>
      </c>
      <c r="F67" s="55">
        <f>'Vos-laskelma'!I67+E67</f>
        <v>209898014.52464426</v>
      </c>
      <c r="G67" s="72"/>
      <c r="H67" s="72"/>
      <c r="I67" s="90">
        <v>179</v>
      </c>
      <c r="J67" s="38" t="s">
        <v>65</v>
      </c>
      <c r="K67" s="47">
        <v>1073540.9411999995</v>
      </c>
      <c r="L67" s="47">
        <v>11266954.790336</v>
      </c>
      <c r="M67" s="73">
        <f t="shared" si="1"/>
        <v>-10193413.849136</v>
      </c>
      <c r="N67" s="55">
        <f>'Vos-laskelma'!AA67+M67</f>
        <v>199750813.5486266</v>
      </c>
    </row>
    <row r="68" spans="1:14" ht="13.8" x14ac:dyDescent="0.25">
      <c r="A68" s="29">
        <v>181</v>
      </c>
      <c r="B68" s="38" t="s">
        <v>66</v>
      </c>
      <c r="C68" s="47">
        <v>53655.983999999997</v>
      </c>
      <c r="D68" s="47">
        <v>120725.96400000001</v>
      </c>
      <c r="E68" s="92">
        <f t="shared" si="0"/>
        <v>-67069.98000000001</v>
      </c>
      <c r="F68" s="55">
        <f>'Vos-laskelma'!I68+E68</f>
        <v>5638949.5893837288</v>
      </c>
      <c r="G68" s="72"/>
      <c r="H68" s="72"/>
      <c r="I68" s="90">
        <v>181</v>
      </c>
      <c r="J68" s="38" t="s">
        <v>66</v>
      </c>
      <c r="K68" s="47">
        <v>36986.768000000004</v>
      </c>
      <c r="L68" s="47">
        <v>113378.66960000001</v>
      </c>
      <c r="M68" s="73">
        <f t="shared" si="1"/>
        <v>-76391.901600000012</v>
      </c>
      <c r="N68" s="55">
        <f>'Vos-laskelma'!AA68+M68</f>
        <v>5385179.2884521596</v>
      </c>
    </row>
    <row r="69" spans="1:14" ht="13.8" x14ac:dyDescent="0.25">
      <c r="A69" s="29">
        <v>182</v>
      </c>
      <c r="B69" s="38" t="s">
        <v>67</v>
      </c>
      <c r="C69" s="47">
        <v>289146.136</v>
      </c>
      <c r="D69" s="47">
        <v>469132.15343999997</v>
      </c>
      <c r="E69" s="92">
        <f t="shared" si="0"/>
        <v>-179986.01743999997</v>
      </c>
      <c r="F69" s="55">
        <f>'Vos-laskelma'!I69+E69</f>
        <v>47092052.900544174</v>
      </c>
      <c r="G69" s="72"/>
      <c r="H69" s="72"/>
      <c r="I69" s="90">
        <v>182</v>
      </c>
      <c r="J69" s="38" t="s">
        <v>67</v>
      </c>
      <c r="K69" s="47">
        <v>304642.93720000004</v>
      </c>
      <c r="L69" s="47">
        <v>396654.63543999998</v>
      </c>
      <c r="M69" s="73">
        <f t="shared" si="1"/>
        <v>-92011.69823999994</v>
      </c>
      <c r="N69" s="55">
        <f>'Vos-laskelma'!AA69+M69</f>
        <v>46467858.78458292</v>
      </c>
    </row>
    <row r="70" spans="1:14" ht="13.8" x14ac:dyDescent="0.25">
      <c r="A70" s="29">
        <v>186</v>
      </c>
      <c r="B70" s="38" t="s">
        <v>68</v>
      </c>
      <c r="C70" s="47">
        <v>710345.61040000001</v>
      </c>
      <c r="D70" s="47">
        <v>3145480.7118080007</v>
      </c>
      <c r="E70" s="92">
        <f t="shared" si="0"/>
        <v>-2435135.1014080006</v>
      </c>
      <c r="F70" s="55">
        <f>'Vos-laskelma'!I70+E70</f>
        <v>42489830.699034192</v>
      </c>
      <c r="G70" s="72"/>
      <c r="H70" s="72"/>
      <c r="I70" s="90">
        <v>186</v>
      </c>
      <c r="J70" s="38" t="s">
        <v>68</v>
      </c>
      <c r="K70" s="47">
        <v>683543.924</v>
      </c>
      <c r="L70" s="47">
        <v>2554126.9545120001</v>
      </c>
      <c r="M70" s="73">
        <f t="shared" si="1"/>
        <v>-1870583.030512</v>
      </c>
      <c r="N70" s="55">
        <f>'Vos-laskelma'!AA70+M70</f>
        <v>37988688.04270158</v>
      </c>
    </row>
    <row r="71" spans="1:14" ht="13.8" x14ac:dyDescent="0.25">
      <c r="A71" s="29">
        <v>202</v>
      </c>
      <c r="B71" s="38" t="s">
        <v>69</v>
      </c>
      <c r="C71" s="47">
        <v>1268665.9327999996</v>
      </c>
      <c r="D71" s="47">
        <v>3853241.8923120019</v>
      </c>
      <c r="E71" s="92">
        <f t="shared" si="0"/>
        <v>-2584575.9595120023</v>
      </c>
      <c r="F71" s="55">
        <f>'Vos-laskelma'!I71+E71</f>
        <v>38691341.848754309</v>
      </c>
      <c r="G71" s="72"/>
      <c r="H71" s="72"/>
      <c r="I71" s="90">
        <v>202</v>
      </c>
      <c r="J71" s="38" t="s">
        <v>69</v>
      </c>
      <c r="K71" s="47">
        <v>987617.83400000003</v>
      </c>
      <c r="L71" s="47">
        <v>3507008.5230880002</v>
      </c>
      <c r="M71" s="73">
        <f t="shared" si="1"/>
        <v>-2519390.689088</v>
      </c>
      <c r="N71" s="55">
        <f>'Vos-laskelma'!AA71+M71</f>
        <v>34612337.440001339</v>
      </c>
    </row>
    <row r="72" spans="1:14" ht="13.8" x14ac:dyDescent="0.25">
      <c r="A72" s="29">
        <v>204</v>
      </c>
      <c r="B72" s="38" t="s">
        <v>70</v>
      </c>
      <c r="C72" s="47">
        <v>14904.44</v>
      </c>
      <c r="D72" s="47">
        <v>1048616.78064</v>
      </c>
      <c r="E72" s="92">
        <f t="shared" si="0"/>
        <v>-1033712.3406400001</v>
      </c>
      <c r="F72" s="55">
        <f>'Vos-laskelma'!I72+E72</f>
        <v>11419783.834099103</v>
      </c>
      <c r="G72" s="72"/>
      <c r="H72" s="72"/>
      <c r="I72" s="90">
        <v>204</v>
      </c>
      <c r="J72" s="38" t="s">
        <v>70</v>
      </c>
      <c r="K72" s="47">
        <v>21338.52</v>
      </c>
      <c r="L72" s="47">
        <v>1073996.1629600001</v>
      </c>
      <c r="M72" s="73">
        <f t="shared" si="1"/>
        <v>-1052657.6429600001</v>
      </c>
      <c r="N72" s="55">
        <f>'Vos-laskelma'!AA72+M72</f>
        <v>11385053.308753904</v>
      </c>
    </row>
    <row r="73" spans="1:14" ht="13.8" x14ac:dyDescent="0.25">
      <c r="A73" s="29">
        <v>205</v>
      </c>
      <c r="B73" s="38" t="s">
        <v>71</v>
      </c>
      <c r="C73" s="47">
        <v>469638.90440000006</v>
      </c>
      <c r="D73" s="47">
        <v>659730.13216000004</v>
      </c>
      <c r="E73" s="92">
        <f t="shared" si="0"/>
        <v>-190091.22775999998</v>
      </c>
      <c r="F73" s="55">
        <f>'Vos-laskelma'!I73+E73</f>
        <v>124482004.84023179</v>
      </c>
      <c r="G73" s="72"/>
      <c r="H73" s="72"/>
      <c r="I73" s="90">
        <v>205</v>
      </c>
      <c r="J73" s="38" t="s">
        <v>71</v>
      </c>
      <c r="K73" s="47">
        <v>391561.84200000012</v>
      </c>
      <c r="L73" s="47">
        <v>516875.85712000006</v>
      </c>
      <c r="M73" s="73">
        <f t="shared" si="1"/>
        <v>-125314.01511999994</v>
      </c>
      <c r="N73" s="55">
        <f>'Vos-laskelma'!AA73+M73</f>
        <v>118540114.41325952</v>
      </c>
    </row>
    <row r="74" spans="1:14" ht="13.8" x14ac:dyDescent="0.25">
      <c r="A74" s="29">
        <v>208</v>
      </c>
      <c r="B74" s="38" t="s">
        <v>72</v>
      </c>
      <c r="C74" s="47">
        <v>68560.423999999999</v>
      </c>
      <c r="D74" s="47">
        <v>107192.73248000002</v>
      </c>
      <c r="E74" s="92">
        <f t="shared" ref="E74:E137" si="2">C74-D74</f>
        <v>-38632.308480000022</v>
      </c>
      <c r="F74" s="55">
        <f>'Vos-laskelma'!I74+E74</f>
        <v>39861572.06249667</v>
      </c>
      <c r="G74" s="72"/>
      <c r="H74" s="72"/>
      <c r="I74" s="90">
        <v>208</v>
      </c>
      <c r="J74" s="38" t="s">
        <v>72</v>
      </c>
      <c r="K74" s="47">
        <v>98299.448800000013</v>
      </c>
      <c r="L74" s="47">
        <v>107432.33536000001</v>
      </c>
      <c r="M74" s="73">
        <f t="shared" ref="M74:M137" si="3">K74-L74</f>
        <v>-9132.886559999999</v>
      </c>
      <c r="N74" s="55">
        <f>'Vos-laskelma'!AA74+M74</f>
        <v>36254454.08669953</v>
      </c>
    </row>
    <row r="75" spans="1:14" ht="13.8" x14ac:dyDescent="0.25">
      <c r="A75" s="29">
        <v>211</v>
      </c>
      <c r="B75" s="38" t="s">
        <v>73</v>
      </c>
      <c r="C75" s="47">
        <v>648492.18439999991</v>
      </c>
      <c r="D75" s="47">
        <v>2109562.5140479994</v>
      </c>
      <c r="E75" s="92">
        <f t="shared" si="2"/>
        <v>-1461070.3296479995</v>
      </c>
      <c r="F75" s="55">
        <f>'Vos-laskelma'!I75+E75</f>
        <v>48361717.013164669</v>
      </c>
      <c r="G75" s="72"/>
      <c r="H75" s="72"/>
      <c r="I75" s="90">
        <v>211</v>
      </c>
      <c r="J75" s="38" t="s">
        <v>73</v>
      </c>
      <c r="K75" s="47">
        <v>651891.78599999985</v>
      </c>
      <c r="L75" s="47">
        <v>1831140.9101440008</v>
      </c>
      <c r="M75" s="73">
        <f t="shared" si="3"/>
        <v>-1179249.1241440009</v>
      </c>
      <c r="N75" s="55">
        <f>'Vos-laskelma'!AA75+M75</f>
        <v>44028922.88459301</v>
      </c>
    </row>
    <row r="76" spans="1:14" ht="13.8" x14ac:dyDescent="0.25">
      <c r="A76" s="29">
        <v>213</v>
      </c>
      <c r="B76" s="38" t="s">
        <v>74</v>
      </c>
      <c r="C76" s="47">
        <v>11998.074199999999</v>
      </c>
      <c r="D76" s="47">
        <v>146749.11624</v>
      </c>
      <c r="E76" s="92">
        <f t="shared" si="2"/>
        <v>-134751.04204</v>
      </c>
      <c r="F76" s="55">
        <f>'Vos-laskelma'!I76+E76</f>
        <v>19717866.086578563</v>
      </c>
      <c r="G76" s="72"/>
      <c r="H76" s="72"/>
      <c r="I76" s="90">
        <v>213</v>
      </c>
      <c r="J76" s="38" t="s">
        <v>74</v>
      </c>
      <c r="K76" s="47">
        <v>22761.088000000003</v>
      </c>
      <c r="L76" s="47">
        <v>146154.63631999999</v>
      </c>
      <c r="M76" s="73">
        <f t="shared" si="3"/>
        <v>-123393.54831999999</v>
      </c>
      <c r="N76" s="55">
        <f>'Vos-laskelma'!AA76+M76</f>
        <v>19244813.665302642</v>
      </c>
    </row>
    <row r="77" spans="1:14" ht="13.8" x14ac:dyDescent="0.25">
      <c r="A77" s="29">
        <v>214</v>
      </c>
      <c r="B77" s="38" t="s">
        <v>75</v>
      </c>
      <c r="C77" s="47">
        <v>501012.7506000002</v>
      </c>
      <c r="D77" s="47">
        <v>168643.73860000001</v>
      </c>
      <c r="E77" s="47">
        <f t="shared" si="2"/>
        <v>332369.01200000022</v>
      </c>
      <c r="F77" s="55">
        <f>'Vos-laskelma'!I77+E77</f>
        <v>38047310.954816163</v>
      </c>
      <c r="G77" s="72"/>
      <c r="H77" s="72"/>
      <c r="I77" s="90">
        <v>214</v>
      </c>
      <c r="J77" s="38" t="s">
        <v>75</v>
      </c>
      <c r="K77" s="47">
        <v>417025.80920000013</v>
      </c>
      <c r="L77" s="47">
        <v>202744.39135999998</v>
      </c>
      <c r="M77" s="73">
        <f t="shared" si="3"/>
        <v>214281.41784000015</v>
      </c>
      <c r="N77" s="55">
        <f>'Vos-laskelma'!AA77+M77</f>
        <v>36201923.716075443</v>
      </c>
    </row>
    <row r="78" spans="1:14" ht="13.8" x14ac:dyDescent="0.25">
      <c r="A78" s="29">
        <v>216</v>
      </c>
      <c r="B78" s="38" t="s">
        <v>76</v>
      </c>
      <c r="C78" s="47">
        <v>61108.204000000005</v>
      </c>
      <c r="D78" s="47">
        <v>67069.98000000001</v>
      </c>
      <c r="E78" s="92">
        <f t="shared" si="2"/>
        <v>-5961.7760000000053</v>
      </c>
      <c r="F78" s="55">
        <f>'Vos-laskelma'!I78+E78</f>
        <v>6443006.6884860806</v>
      </c>
      <c r="G78" s="72"/>
      <c r="H78" s="72"/>
      <c r="I78" s="90">
        <v>216</v>
      </c>
      <c r="J78" s="38" t="s">
        <v>76</v>
      </c>
      <c r="K78" s="47">
        <v>51283.576399999998</v>
      </c>
      <c r="L78" s="47">
        <v>79734.936400000006</v>
      </c>
      <c r="M78" s="73">
        <f t="shared" si="3"/>
        <v>-28451.360000000008</v>
      </c>
      <c r="N78" s="55">
        <f>'Vos-laskelma'!AA78+M78</f>
        <v>5972532.8258774644</v>
      </c>
    </row>
    <row r="79" spans="1:14" ht="13.8" x14ac:dyDescent="0.25">
      <c r="A79" s="29">
        <v>217</v>
      </c>
      <c r="B79" s="38" t="s">
        <v>77</v>
      </c>
      <c r="C79" s="47">
        <v>86520.2742</v>
      </c>
      <c r="D79" s="47">
        <v>58127.316000000006</v>
      </c>
      <c r="E79" s="47">
        <f t="shared" si="2"/>
        <v>28392.958199999994</v>
      </c>
      <c r="F79" s="55">
        <f>'Vos-laskelma'!I79+E79</f>
        <v>17288417.223408543</v>
      </c>
      <c r="G79" s="72"/>
      <c r="H79" s="72"/>
      <c r="I79" s="90">
        <v>217</v>
      </c>
      <c r="J79" s="38" t="s">
        <v>77</v>
      </c>
      <c r="K79" s="47">
        <v>36986.768000000004</v>
      </c>
      <c r="L79" s="47">
        <v>74115.792799999996</v>
      </c>
      <c r="M79" s="73">
        <f t="shared" si="3"/>
        <v>-37129.024799999992</v>
      </c>
      <c r="N79" s="55">
        <f>'Vos-laskelma'!AA79+M79</f>
        <v>15990030.483563058</v>
      </c>
    </row>
    <row r="80" spans="1:14" ht="13.8" x14ac:dyDescent="0.25">
      <c r="A80" s="29">
        <v>218</v>
      </c>
      <c r="B80" s="38" t="s">
        <v>78</v>
      </c>
      <c r="C80" s="47">
        <v>29808.880000000001</v>
      </c>
      <c r="D80" s="47">
        <v>380063.22000000009</v>
      </c>
      <c r="E80" s="92">
        <f t="shared" si="2"/>
        <v>-350254.34000000008</v>
      </c>
      <c r="F80" s="55">
        <f>'Vos-laskelma'!I80+E80</f>
        <v>5298273.5742746741</v>
      </c>
      <c r="G80" s="72"/>
      <c r="H80" s="72"/>
      <c r="I80" s="90">
        <v>218</v>
      </c>
      <c r="J80" s="38" t="s">
        <v>78</v>
      </c>
      <c r="K80" s="47">
        <v>21338.52</v>
      </c>
      <c r="L80" s="47">
        <v>436728.37600000011</v>
      </c>
      <c r="M80" s="73">
        <f t="shared" si="3"/>
        <v>-415389.85600000009</v>
      </c>
      <c r="N80" s="55">
        <f>'Vos-laskelma'!AA80+M80</f>
        <v>5016213.4546108441</v>
      </c>
    </row>
    <row r="81" spans="1:14" ht="13.8" x14ac:dyDescent="0.25">
      <c r="A81" s="29">
        <v>224</v>
      </c>
      <c r="B81" s="38" t="s">
        <v>79</v>
      </c>
      <c r="C81" s="47">
        <v>244432.81599999999</v>
      </c>
      <c r="D81" s="47">
        <v>141726.31995999999</v>
      </c>
      <c r="E81" s="47">
        <f t="shared" si="2"/>
        <v>102706.49604</v>
      </c>
      <c r="F81" s="55">
        <f>'Vos-laskelma'!I81+E81</f>
        <v>22300862.751765214</v>
      </c>
      <c r="G81" s="72"/>
      <c r="H81" s="72"/>
      <c r="I81" s="90">
        <v>224</v>
      </c>
      <c r="J81" s="38" t="s">
        <v>79</v>
      </c>
      <c r="K81" s="47">
        <v>190766.3688</v>
      </c>
      <c r="L81" s="47">
        <v>123080.58335999999</v>
      </c>
      <c r="M81" s="73">
        <f t="shared" si="3"/>
        <v>67685.785440000007</v>
      </c>
      <c r="N81" s="55">
        <f>'Vos-laskelma'!AA81+M81</f>
        <v>20886549.718745831</v>
      </c>
    </row>
    <row r="82" spans="1:14" ht="13.8" x14ac:dyDescent="0.25">
      <c r="A82" s="29">
        <v>226</v>
      </c>
      <c r="B82" s="38" t="s">
        <v>80</v>
      </c>
      <c r="C82" s="47">
        <v>175872.39199999999</v>
      </c>
      <c r="D82" s="47">
        <v>117894.1204</v>
      </c>
      <c r="E82" s="47">
        <f t="shared" si="2"/>
        <v>57978.271599999993</v>
      </c>
      <c r="F82" s="55">
        <f>'Vos-laskelma'!I82+E82</f>
        <v>16969103.224848103</v>
      </c>
      <c r="G82" s="72"/>
      <c r="H82" s="72"/>
      <c r="I82" s="90">
        <v>226</v>
      </c>
      <c r="J82" s="38" t="s">
        <v>80</v>
      </c>
      <c r="K82" s="47">
        <v>197808.08040000001</v>
      </c>
      <c r="L82" s="47">
        <v>78312.368400000007</v>
      </c>
      <c r="M82" s="73">
        <f t="shared" si="3"/>
        <v>119495.712</v>
      </c>
      <c r="N82" s="55">
        <f>'Vos-laskelma'!AA82+M82</f>
        <v>15740513.103203787</v>
      </c>
    </row>
    <row r="83" spans="1:14" ht="13.8" x14ac:dyDescent="0.25">
      <c r="A83" s="29">
        <v>230</v>
      </c>
      <c r="B83" s="38" t="s">
        <v>81</v>
      </c>
      <c r="C83" s="47">
        <v>83464.864000000001</v>
      </c>
      <c r="D83" s="47">
        <v>69405.505747999996</v>
      </c>
      <c r="E83" s="47">
        <f t="shared" si="2"/>
        <v>14059.358252000005</v>
      </c>
      <c r="F83" s="55">
        <f>'Vos-laskelma'!I83+E83</f>
        <v>8854011.3278909251</v>
      </c>
      <c r="G83" s="72"/>
      <c r="H83" s="72"/>
      <c r="I83" s="90">
        <v>230</v>
      </c>
      <c r="J83" s="38" t="s">
        <v>81</v>
      </c>
      <c r="K83" s="47">
        <v>54057.584000000003</v>
      </c>
      <c r="L83" s="47">
        <v>29873.928000000004</v>
      </c>
      <c r="M83" s="73">
        <f t="shared" si="3"/>
        <v>24183.655999999999</v>
      </c>
      <c r="N83" s="55">
        <f>'Vos-laskelma'!AA83+M83</f>
        <v>8613849.0829169676</v>
      </c>
    </row>
    <row r="84" spans="1:14" ht="13.8" x14ac:dyDescent="0.25">
      <c r="A84" s="29">
        <v>231</v>
      </c>
      <c r="B84" s="38" t="s">
        <v>82</v>
      </c>
      <c r="C84" s="47">
        <v>68709.468399999998</v>
      </c>
      <c r="D84" s="47">
        <v>372611.00000000006</v>
      </c>
      <c r="E84" s="92">
        <f t="shared" si="2"/>
        <v>-303901.53160000005</v>
      </c>
      <c r="F84" s="55">
        <f>'Vos-laskelma'!I84+E84</f>
        <v>2508738.9531449955</v>
      </c>
      <c r="G84" s="72"/>
      <c r="H84" s="72"/>
      <c r="I84" s="90">
        <v>231</v>
      </c>
      <c r="J84" s="38" t="s">
        <v>82</v>
      </c>
      <c r="K84" s="47">
        <v>51354.7048</v>
      </c>
      <c r="L84" s="47">
        <v>389783.63200000004</v>
      </c>
      <c r="M84" s="73">
        <f t="shared" si="3"/>
        <v>-338428.92720000003</v>
      </c>
      <c r="N84" s="55">
        <f>'Vos-laskelma'!AA84+M84</f>
        <v>2101930.6388749769</v>
      </c>
    </row>
    <row r="85" spans="1:14" ht="13.8" x14ac:dyDescent="0.25">
      <c r="A85" s="29">
        <v>232</v>
      </c>
      <c r="B85" s="38" t="s">
        <v>83</v>
      </c>
      <c r="C85" s="47">
        <v>269844.88620000001</v>
      </c>
      <c r="D85" s="47">
        <v>207171.71600000001</v>
      </c>
      <c r="E85" s="47">
        <f t="shared" si="2"/>
        <v>62673.170199999993</v>
      </c>
      <c r="F85" s="55">
        <f>'Vos-laskelma'!I85+E85</f>
        <v>45139479.922543272</v>
      </c>
      <c r="G85" s="72"/>
      <c r="H85" s="72"/>
      <c r="I85" s="90">
        <v>232</v>
      </c>
      <c r="J85" s="38" t="s">
        <v>83</v>
      </c>
      <c r="K85" s="47">
        <v>162243.88039999999</v>
      </c>
      <c r="L85" s="47">
        <v>311613.52040000004</v>
      </c>
      <c r="M85" s="73">
        <f t="shared" si="3"/>
        <v>-149369.64000000004</v>
      </c>
      <c r="N85" s="55">
        <f>'Vos-laskelma'!AA85+M85</f>
        <v>42557610.578885525</v>
      </c>
    </row>
    <row r="86" spans="1:14" ht="13.8" x14ac:dyDescent="0.25">
      <c r="A86" s="29">
        <v>233</v>
      </c>
      <c r="B86" s="38" t="s">
        <v>84</v>
      </c>
      <c r="C86" s="47">
        <v>301218.73239999998</v>
      </c>
      <c r="D86" s="47">
        <v>252034.08039999998</v>
      </c>
      <c r="E86" s="47">
        <f t="shared" si="2"/>
        <v>49184.652000000002</v>
      </c>
      <c r="F86" s="55">
        <f>'Vos-laskelma'!I86+E86</f>
        <v>56787474.726266958</v>
      </c>
      <c r="G86" s="72"/>
      <c r="H86" s="72"/>
      <c r="I86" s="90">
        <v>233</v>
      </c>
      <c r="J86" s="38" t="s">
        <v>84</v>
      </c>
      <c r="K86" s="47">
        <v>369867.68</v>
      </c>
      <c r="L86" s="47">
        <v>226330.56879999995</v>
      </c>
      <c r="M86" s="73">
        <f t="shared" si="3"/>
        <v>143537.11120000004</v>
      </c>
      <c r="N86" s="55">
        <f>'Vos-laskelma'!AA86+M86</f>
        <v>53335573.76466307</v>
      </c>
    </row>
    <row r="87" spans="1:14" ht="13.8" x14ac:dyDescent="0.25">
      <c r="A87" s="29">
        <v>235</v>
      </c>
      <c r="B87" s="38" t="s">
        <v>85</v>
      </c>
      <c r="C87" s="47">
        <v>3863454.4146000012</v>
      </c>
      <c r="D87" s="47">
        <v>1585848.810884</v>
      </c>
      <c r="E87" s="47">
        <f t="shared" si="2"/>
        <v>2277605.6037160009</v>
      </c>
      <c r="F87" s="55">
        <f>'Vos-laskelma'!I87+E87</f>
        <v>6204021.8194617005</v>
      </c>
      <c r="G87" s="72"/>
      <c r="H87" s="72"/>
      <c r="I87" s="90">
        <v>235</v>
      </c>
      <c r="J87" s="38" t="s">
        <v>85</v>
      </c>
      <c r="K87" s="47">
        <v>3764257.1848000004</v>
      </c>
      <c r="L87" s="47">
        <v>1255820.2693120004</v>
      </c>
      <c r="M87" s="73">
        <f t="shared" si="3"/>
        <v>2508436.915488</v>
      </c>
      <c r="N87" s="55">
        <f>'Vos-laskelma'!AA87+M87</f>
        <v>4255163.1322944425</v>
      </c>
    </row>
    <row r="88" spans="1:14" ht="13.8" x14ac:dyDescent="0.25">
      <c r="A88" s="29">
        <v>236</v>
      </c>
      <c r="B88" s="38" t="s">
        <v>86</v>
      </c>
      <c r="C88" s="47">
        <v>298237.84440000006</v>
      </c>
      <c r="D88" s="47">
        <v>100783.82328</v>
      </c>
      <c r="E88" s="47">
        <f t="shared" si="2"/>
        <v>197454.02112000005</v>
      </c>
      <c r="F88" s="55">
        <f>'Vos-laskelma'!I88+E88</f>
        <v>14412894.133435823</v>
      </c>
      <c r="G88" s="72"/>
      <c r="H88" s="72"/>
      <c r="I88" s="90">
        <v>236</v>
      </c>
      <c r="J88" s="38" t="s">
        <v>86</v>
      </c>
      <c r="K88" s="47">
        <v>240556.24880000003</v>
      </c>
      <c r="L88" s="47">
        <v>99579.760000000009</v>
      </c>
      <c r="M88" s="73">
        <f t="shared" si="3"/>
        <v>140976.48880000002</v>
      </c>
      <c r="N88" s="55">
        <f>'Vos-laskelma'!AA88+M88</f>
        <v>13344507.848463889</v>
      </c>
    </row>
    <row r="89" spans="1:14" ht="13.8" x14ac:dyDescent="0.25">
      <c r="A89" s="29">
        <v>239</v>
      </c>
      <c r="B89" s="38" t="s">
        <v>87</v>
      </c>
      <c r="C89" s="47">
        <v>77577.610199999996</v>
      </c>
      <c r="D89" s="47">
        <v>19375.772000000001</v>
      </c>
      <c r="E89" s="47">
        <f t="shared" si="2"/>
        <v>58201.838199999998</v>
      </c>
      <c r="F89" s="55">
        <f>'Vos-laskelma'!I89+E89</f>
        <v>8629183.1645153165</v>
      </c>
      <c r="G89" s="72"/>
      <c r="H89" s="72"/>
      <c r="I89" s="90">
        <v>239</v>
      </c>
      <c r="J89" s="38" t="s">
        <v>87</v>
      </c>
      <c r="K89" s="47">
        <v>66931.824400000012</v>
      </c>
      <c r="L89" s="47">
        <v>29191.095360000003</v>
      </c>
      <c r="M89" s="73">
        <f t="shared" si="3"/>
        <v>37740.729040000006</v>
      </c>
      <c r="N89" s="55">
        <f>'Vos-laskelma'!AA89+M89</f>
        <v>8717183.9527103566</v>
      </c>
    </row>
    <row r="90" spans="1:14" ht="13.8" x14ac:dyDescent="0.25">
      <c r="A90" s="29">
        <v>240</v>
      </c>
      <c r="B90" s="38" t="s">
        <v>88</v>
      </c>
      <c r="C90" s="47">
        <v>128327.22839999999</v>
      </c>
      <c r="D90" s="47">
        <v>426878.06604000006</v>
      </c>
      <c r="E90" s="92">
        <f t="shared" si="2"/>
        <v>-298550.83764000004</v>
      </c>
      <c r="F90" s="55">
        <f>'Vos-laskelma'!I90+E90</f>
        <v>55332689.424402222</v>
      </c>
      <c r="G90" s="72"/>
      <c r="H90" s="72"/>
      <c r="I90" s="90">
        <v>240</v>
      </c>
      <c r="J90" s="38" t="s">
        <v>88</v>
      </c>
      <c r="K90" s="47">
        <v>96805.752399999998</v>
      </c>
      <c r="L90" s="47">
        <v>317488.72624000005</v>
      </c>
      <c r="M90" s="73">
        <f t="shared" si="3"/>
        <v>-220682.97384000005</v>
      </c>
      <c r="N90" s="55">
        <f>'Vos-laskelma'!AA90+M90</f>
        <v>52518640.015222728</v>
      </c>
    </row>
    <row r="91" spans="1:14" ht="13.8" x14ac:dyDescent="0.25">
      <c r="A91" s="29">
        <v>241</v>
      </c>
      <c r="B91" s="38" t="s">
        <v>89</v>
      </c>
      <c r="C91" s="47">
        <v>326556.28040000005</v>
      </c>
      <c r="D91" s="47">
        <v>235490.152</v>
      </c>
      <c r="E91" s="47">
        <f t="shared" si="2"/>
        <v>91066.128400000045</v>
      </c>
      <c r="F91" s="55">
        <f>'Vos-laskelma'!I91+E91</f>
        <v>16239011.104095738</v>
      </c>
      <c r="G91" s="72"/>
      <c r="H91" s="72"/>
      <c r="I91" s="90">
        <v>241</v>
      </c>
      <c r="J91" s="38" t="s">
        <v>89</v>
      </c>
      <c r="K91" s="47">
        <v>241836.55999999997</v>
      </c>
      <c r="L91" s="47">
        <v>305994.37680000003</v>
      </c>
      <c r="M91" s="73">
        <f t="shared" si="3"/>
        <v>-64157.816800000059</v>
      </c>
      <c r="N91" s="55">
        <f>'Vos-laskelma'!AA91+M91</f>
        <v>14805718.474873481</v>
      </c>
    </row>
    <row r="92" spans="1:14" ht="13.8" x14ac:dyDescent="0.25">
      <c r="A92" s="29">
        <v>244</v>
      </c>
      <c r="B92" s="38" t="s">
        <v>90</v>
      </c>
      <c r="C92" s="47">
        <v>480072.01239999995</v>
      </c>
      <c r="D92" s="47">
        <v>685738.37995999993</v>
      </c>
      <c r="E92" s="92">
        <f t="shared" si="2"/>
        <v>-205666.36755999998</v>
      </c>
      <c r="F92" s="55">
        <f>'Vos-laskelma'!I92+E92</f>
        <v>33536249.60917253</v>
      </c>
      <c r="G92" s="72"/>
      <c r="H92" s="72"/>
      <c r="I92" s="90">
        <v>244</v>
      </c>
      <c r="J92" s="38" t="s">
        <v>90</v>
      </c>
      <c r="K92" s="47">
        <v>453941.44880000007</v>
      </c>
      <c r="L92" s="47">
        <v>553949.40176799998</v>
      </c>
      <c r="M92" s="73">
        <f t="shared" si="3"/>
        <v>-100007.95296799991</v>
      </c>
      <c r="N92" s="55">
        <f>'Vos-laskelma'!AA92+M92</f>
        <v>30354246.67673498</v>
      </c>
    </row>
    <row r="93" spans="1:14" ht="13.8" x14ac:dyDescent="0.25">
      <c r="A93" s="29">
        <v>245</v>
      </c>
      <c r="B93" s="38" t="s">
        <v>91</v>
      </c>
      <c r="C93" s="47">
        <v>656093.44880000013</v>
      </c>
      <c r="D93" s="47">
        <v>1920973.6538399993</v>
      </c>
      <c r="E93" s="92">
        <f t="shared" si="2"/>
        <v>-1264880.2050399992</v>
      </c>
      <c r="F93" s="55">
        <f>'Vos-laskelma'!I93+E93</f>
        <v>39750748.135794535</v>
      </c>
      <c r="G93" s="72"/>
      <c r="H93" s="72"/>
      <c r="I93" s="90">
        <v>245</v>
      </c>
      <c r="J93" s="38" t="s">
        <v>91</v>
      </c>
      <c r="K93" s="47">
        <v>404151.56880000007</v>
      </c>
      <c r="L93" s="47">
        <v>1724778.3459199998</v>
      </c>
      <c r="M93" s="73">
        <f t="shared" si="3"/>
        <v>-1320626.7771199998</v>
      </c>
      <c r="N93" s="55">
        <f>'Vos-laskelma'!AA93+M93</f>
        <v>34093675.75411763</v>
      </c>
    </row>
    <row r="94" spans="1:14" ht="13.8" x14ac:dyDescent="0.25">
      <c r="A94" s="29">
        <v>249</v>
      </c>
      <c r="B94" s="38" t="s">
        <v>92</v>
      </c>
      <c r="C94" s="47">
        <v>205681.272</v>
      </c>
      <c r="D94" s="47">
        <v>170134.1826</v>
      </c>
      <c r="E94" s="47">
        <f t="shared" si="2"/>
        <v>35547.089399999997</v>
      </c>
      <c r="F94" s="55">
        <f>'Vos-laskelma'!I94+E94</f>
        <v>30989471.252199024</v>
      </c>
      <c r="G94" s="72"/>
      <c r="H94" s="72"/>
      <c r="I94" s="90">
        <v>249</v>
      </c>
      <c r="J94" s="38" t="s">
        <v>92</v>
      </c>
      <c r="K94" s="47">
        <v>162172.75200000001</v>
      </c>
      <c r="L94" s="47">
        <v>110960.30400000002</v>
      </c>
      <c r="M94" s="73">
        <f t="shared" si="3"/>
        <v>51212.447999999989</v>
      </c>
      <c r="N94" s="55">
        <f>'Vos-laskelma'!AA94+M94</f>
        <v>29619869.42294145</v>
      </c>
    </row>
    <row r="95" spans="1:14" ht="13.8" x14ac:dyDescent="0.25">
      <c r="A95" s="29">
        <v>250</v>
      </c>
      <c r="B95" s="38" t="s">
        <v>93</v>
      </c>
      <c r="C95" s="47">
        <v>50675.096000000005</v>
      </c>
      <c r="D95" s="47">
        <v>35770.656000000003</v>
      </c>
      <c r="E95" s="47">
        <f t="shared" si="2"/>
        <v>14904.440000000002</v>
      </c>
      <c r="F95" s="55">
        <f>'Vos-laskelma'!I95+E95</f>
        <v>7274037.4195727305</v>
      </c>
      <c r="G95" s="72"/>
      <c r="H95" s="72"/>
      <c r="I95" s="90">
        <v>250</v>
      </c>
      <c r="J95" s="38" t="s">
        <v>93</v>
      </c>
      <c r="K95" s="47">
        <v>39831.904000000002</v>
      </c>
      <c r="L95" s="47">
        <v>29873.928000000004</v>
      </c>
      <c r="M95" s="73">
        <f t="shared" si="3"/>
        <v>9957.9759999999987</v>
      </c>
      <c r="N95" s="55">
        <f>'Vos-laskelma'!AA95+M95</f>
        <v>7142682.4462725446</v>
      </c>
    </row>
    <row r="96" spans="1:14" ht="13.8" x14ac:dyDescent="0.25">
      <c r="A96" s="29">
        <v>256</v>
      </c>
      <c r="B96" s="38" t="s">
        <v>94</v>
      </c>
      <c r="C96" s="47">
        <v>99934.270199999999</v>
      </c>
      <c r="D96" s="47">
        <v>11923.552000000001</v>
      </c>
      <c r="E96" s="47">
        <f t="shared" si="2"/>
        <v>88010.718200000003</v>
      </c>
      <c r="F96" s="55">
        <f>'Vos-laskelma'!I96+E96</f>
        <v>7900494.2024320718</v>
      </c>
      <c r="G96" s="72"/>
      <c r="H96" s="72"/>
      <c r="I96" s="90">
        <v>256</v>
      </c>
      <c r="J96" s="38" t="s">
        <v>94</v>
      </c>
      <c r="K96" s="47">
        <v>65580.3848</v>
      </c>
      <c r="L96" s="47">
        <v>11380.544000000002</v>
      </c>
      <c r="M96" s="73">
        <f t="shared" si="3"/>
        <v>54199.840799999998</v>
      </c>
      <c r="N96" s="55">
        <f>'Vos-laskelma'!AA96+M96</f>
        <v>7368432.5592147838</v>
      </c>
    </row>
    <row r="97" spans="1:14" ht="13.8" x14ac:dyDescent="0.25">
      <c r="A97" s="29">
        <v>257</v>
      </c>
      <c r="B97" s="38" t="s">
        <v>95</v>
      </c>
      <c r="C97" s="47">
        <v>1106058.4924000001</v>
      </c>
      <c r="D97" s="47">
        <v>1753480.5380079998</v>
      </c>
      <c r="E97" s="92">
        <f t="shared" si="2"/>
        <v>-647422.04560799967</v>
      </c>
      <c r="F97" s="55">
        <f>'Vos-laskelma'!I97+E97</f>
        <v>35023212.6944988</v>
      </c>
      <c r="G97" s="72"/>
      <c r="H97" s="72"/>
      <c r="I97" s="90">
        <v>257</v>
      </c>
      <c r="J97" s="38" t="s">
        <v>95</v>
      </c>
      <c r="K97" s="47">
        <v>648762.13640000019</v>
      </c>
      <c r="L97" s="47">
        <v>1452248.4587520007</v>
      </c>
      <c r="M97" s="73">
        <f t="shared" si="3"/>
        <v>-803486.32235200051</v>
      </c>
      <c r="N97" s="55">
        <f>'Vos-laskelma'!AA97+M97</f>
        <v>30398553.510200627</v>
      </c>
    </row>
    <row r="98" spans="1:14" ht="13.8" x14ac:dyDescent="0.25">
      <c r="A98" s="29">
        <v>260</v>
      </c>
      <c r="B98" s="38" t="s">
        <v>96</v>
      </c>
      <c r="C98" s="47">
        <v>140176.25820000001</v>
      </c>
      <c r="D98" s="47">
        <v>133499.06908000002</v>
      </c>
      <c r="E98" s="47">
        <f t="shared" si="2"/>
        <v>6677.1891199999955</v>
      </c>
      <c r="F98" s="55">
        <f>'Vos-laskelma'!I98+E98</f>
        <v>43953667.444089212</v>
      </c>
      <c r="G98" s="72"/>
      <c r="H98" s="72"/>
      <c r="I98" s="90">
        <v>260</v>
      </c>
      <c r="J98" s="38" t="s">
        <v>96</v>
      </c>
      <c r="K98" s="47">
        <v>176469.56040000002</v>
      </c>
      <c r="L98" s="47">
        <v>82580.072400000005</v>
      </c>
      <c r="M98" s="73">
        <f t="shared" si="3"/>
        <v>93889.488000000012</v>
      </c>
      <c r="N98" s="55">
        <f>'Vos-laskelma'!AA98+M98</f>
        <v>41099814.002566129</v>
      </c>
    </row>
    <row r="99" spans="1:14" ht="13.8" x14ac:dyDescent="0.25">
      <c r="A99" s="29">
        <v>261</v>
      </c>
      <c r="B99" s="38" t="s">
        <v>97</v>
      </c>
      <c r="C99" s="47">
        <v>205755.7942</v>
      </c>
      <c r="D99" s="47">
        <v>162681.96260000003</v>
      </c>
      <c r="E99" s="47">
        <f t="shared" si="2"/>
        <v>43073.831599999976</v>
      </c>
      <c r="F99" s="55">
        <f>'Vos-laskelma'!I99+E99</f>
        <v>25776268.146542769</v>
      </c>
      <c r="G99" s="72"/>
      <c r="H99" s="72"/>
      <c r="I99" s="90">
        <v>261</v>
      </c>
      <c r="J99" s="38" t="s">
        <v>97</v>
      </c>
      <c r="K99" s="47">
        <v>130876.25600000001</v>
      </c>
      <c r="L99" s="47">
        <v>102496.02440000001</v>
      </c>
      <c r="M99" s="73">
        <f t="shared" si="3"/>
        <v>28380.231599999999</v>
      </c>
      <c r="N99" s="55">
        <f>'Vos-laskelma'!AA99+M99</f>
        <v>23824071.446616374</v>
      </c>
    </row>
    <row r="100" spans="1:14" ht="13.8" x14ac:dyDescent="0.25">
      <c r="A100" s="29">
        <v>263</v>
      </c>
      <c r="B100" s="38" t="s">
        <v>98</v>
      </c>
      <c r="C100" s="47">
        <v>314483.68400000001</v>
      </c>
      <c r="D100" s="47">
        <v>155289.36035999999</v>
      </c>
      <c r="E100" s="47">
        <f t="shared" si="2"/>
        <v>159194.32364000002</v>
      </c>
      <c r="F100" s="55">
        <f>'Vos-laskelma'!I100+E100</f>
        <v>34486581.417508714</v>
      </c>
      <c r="G100" s="72"/>
      <c r="H100" s="72"/>
      <c r="I100" s="90">
        <v>263</v>
      </c>
      <c r="J100" s="38" t="s">
        <v>98</v>
      </c>
      <c r="K100" s="47">
        <v>324487.76079999999</v>
      </c>
      <c r="L100" s="47">
        <v>107503.46376000001</v>
      </c>
      <c r="M100" s="73">
        <f t="shared" si="3"/>
        <v>216984.29703999998</v>
      </c>
      <c r="N100" s="55">
        <f>'Vos-laskelma'!AA100+M100</f>
        <v>33250384.27489154</v>
      </c>
    </row>
    <row r="101" spans="1:14" ht="13.8" x14ac:dyDescent="0.25">
      <c r="A101" s="29">
        <v>265</v>
      </c>
      <c r="B101" s="38" t="s">
        <v>99</v>
      </c>
      <c r="C101" s="47">
        <v>11923.552000000001</v>
      </c>
      <c r="D101" s="47">
        <v>49184.652000000002</v>
      </c>
      <c r="E101" s="92">
        <f t="shared" si="2"/>
        <v>-37261.1</v>
      </c>
      <c r="F101" s="55">
        <f>'Vos-laskelma'!I101+E101</f>
        <v>5390800.4347221907</v>
      </c>
      <c r="G101" s="72"/>
      <c r="H101" s="72"/>
      <c r="I101" s="90">
        <v>265</v>
      </c>
      <c r="J101" s="38" t="s">
        <v>99</v>
      </c>
      <c r="K101" s="47">
        <v>36986.768000000004</v>
      </c>
      <c r="L101" s="47">
        <v>39903.032399999996</v>
      </c>
      <c r="M101" s="73">
        <f t="shared" si="3"/>
        <v>-2916.2643999999927</v>
      </c>
      <c r="N101" s="55">
        <f>'Vos-laskelma'!AA101+M101</f>
        <v>5138403.8614060059</v>
      </c>
    </row>
    <row r="102" spans="1:14" ht="13.8" x14ac:dyDescent="0.25">
      <c r="A102" s="29">
        <v>271</v>
      </c>
      <c r="B102" s="38" t="s">
        <v>100</v>
      </c>
      <c r="C102" s="47">
        <v>326481.75820000004</v>
      </c>
      <c r="D102" s="47">
        <v>213531.44054800004</v>
      </c>
      <c r="E102" s="47">
        <f t="shared" si="2"/>
        <v>112950.317652</v>
      </c>
      <c r="F102" s="55">
        <f>'Vos-laskelma'!I102+E102</f>
        <v>21149712.117593959</v>
      </c>
      <c r="G102" s="72"/>
      <c r="H102" s="72"/>
      <c r="I102" s="90">
        <v>271</v>
      </c>
      <c r="J102" s="38" t="s">
        <v>100</v>
      </c>
      <c r="K102" s="47">
        <v>359980.83240000001</v>
      </c>
      <c r="L102" s="47">
        <v>170765.06271999999</v>
      </c>
      <c r="M102" s="73">
        <f t="shared" si="3"/>
        <v>189215.76968000003</v>
      </c>
      <c r="N102" s="55">
        <f>'Vos-laskelma'!AA102+M102</f>
        <v>19806626.95620618</v>
      </c>
    </row>
    <row r="103" spans="1:14" ht="13.8" x14ac:dyDescent="0.25">
      <c r="A103" s="29">
        <v>272</v>
      </c>
      <c r="B103" s="38" t="s">
        <v>101</v>
      </c>
      <c r="C103" s="47">
        <v>727783.80520000006</v>
      </c>
      <c r="D103" s="47">
        <v>753747.33968000009</v>
      </c>
      <c r="E103" s="92">
        <f t="shared" si="2"/>
        <v>-25963.534480000031</v>
      </c>
      <c r="F103" s="55">
        <f>'Vos-laskelma'!I103+E103</f>
        <v>109186464.2026304</v>
      </c>
      <c r="G103" s="72"/>
      <c r="H103" s="72"/>
      <c r="I103" s="90">
        <v>272</v>
      </c>
      <c r="J103" s="38" t="s">
        <v>101</v>
      </c>
      <c r="K103" s="47">
        <v>489647.90560000006</v>
      </c>
      <c r="L103" s="47">
        <v>667312.42312000017</v>
      </c>
      <c r="M103" s="73">
        <f t="shared" si="3"/>
        <v>-177664.51752000011</v>
      </c>
      <c r="N103" s="55">
        <f>'Vos-laskelma'!AA103+M103</f>
        <v>102447544.24197553</v>
      </c>
    </row>
    <row r="104" spans="1:14" ht="13.8" x14ac:dyDescent="0.25">
      <c r="A104" s="29">
        <v>273</v>
      </c>
      <c r="B104" s="38" t="s">
        <v>102</v>
      </c>
      <c r="C104" s="47">
        <v>159775.5968</v>
      </c>
      <c r="D104" s="47">
        <v>50302.485000000001</v>
      </c>
      <c r="E104" s="47">
        <f t="shared" si="2"/>
        <v>109473.1118</v>
      </c>
      <c r="F104" s="55">
        <f>'Vos-laskelma'!I104+E104</f>
        <v>17609503.756248914</v>
      </c>
      <c r="G104" s="72"/>
      <c r="H104" s="72"/>
      <c r="I104" s="90">
        <v>273</v>
      </c>
      <c r="J104" s="38" t="s">
        <v>102</v>
      </c>
      <c r="K104" s="47">
        <v>158118.43320000003</v>
      </c>
      <c r="L104" s="47">
        <v>34141.632000000005</v>
      </c>
      <c r="M104" s="73">
        <f t="shared" si="3"/>
        <v>123976.80120000002</v>
      </c>
      <c r="N104" s="55">
        <f>'Vos-laskelma'!AA104+M104</f>
        <v>16278208.348215872</v>
      </c>
    </row>
    <row r="105" spans="1:14" ht="13.8" x14ac:dyDescent="0.25">
      <c r="A105" s="29">
        <v>275</v>
      </c>
      <c r="B105" s="38" t="s">
        <v>103</v>
      </c>
      <c r="C105" s="47">
        <v>119310.0422</v>
      </c>
      <c r="D105" s="47">
        <v>46978.794880000009</v>
      </c>
      <c r="E105" s="47">
        <f t="shared" si="2"/>
        <v>72331.247319999995</v>
      </c>
      <c r="F105" s="55">
        <f>'Vos-laskelma'!I105+E105</f>
        <v>10435910.562579323</v>
      </c>
      <c r="G105" s="72"/>
      <c r="H105" s="72"/>
      <c r="I105" s="90">
        <v>275</v>
      </c>
      <c r="J105" s="38" t="s">
        <v>103</v>
      </c>
      <c r="K105" s="47">
        <v>72622.096399999995</v>
      </c>
      <c r="L105" s="47">
        <v>47940.541600000004</v>
      </c>
      <c r="M105" s="73">
        <f t="shared" si="3"/>
        <v>24681.554799999991</v>
      </c>
      <c r="N105" s="55">
        <f>'Vos-laskelma'!AA105+M105</f>
        <v>9906423.4820482656</v>
      </c>
    </row>
    <row r="106" spans="1:14" ht="13.8" x14ac:dyDescent="0.25">
      <c r="A106" s="29">
        <v>276</v>
      </c>
      <c r="B106" s="38" t="s">
        <v>104</v>
      </c>
      <c r="C106" s="47">
        <v>415982.92040000006</v>
      </c>
      <c r="D106" s="47">
        <v>551266.05094800005</v>
      </c>
      <c r="E106" s="92">
        <f t="shared" si="2"/>
        <v>-135283.13054799999</v>
      </c>
      <c r="F106" s="55">
        <f>'Vos-laskelma'!I106+E106</f>
        <v>27923859.943352096</v>
      </c>
      <c r="G106" s="72"/>
      <c r="H106" s="72"/>
      <c r="I106" s="90">
        <v>276</v>
      </c>
      <c r="J106" s="38" t="s">
        <v>104</v>
      </c>
      <c r="K106" s="47">
        <v>424209.77760000003</v>
      </c>
      <c r="L106" s="47">
        <v>451380.82639999996</v>
      </c>
      <c r="M106" s="73">
        <f t="shared" si="3"/>
        <v>-27171.048799999931</v>
      </c>
      <c r="N106" s="55">
        <f>'Vos-laskelma'!AA106+M106</f>
        <v>26414554.460198656</v>
      </c>
    </row>
    <row r="107" spans="1:14" ht="13.8" x14ac:dyDescent="0.25">
      <c r="A107" s="29">
        <v>280</v>
      </c>
      <c r="B107" s="38" t="s">
        <v>105</v>
      </c>
      <c r="C107" s="47">
        <v>0</v>
      </c>
      <c r="D107" s="47">
        <v>639400.47600000002</v>
      </c>
      <c r="E107" s="92">
        <f t="shared" si="2"/>
        <v>-639400.47600000002</v>
      </c>
      <c r="F107" s="55">
        <f>'Vos-laskelma'!I107+E107</f>
        <v>6880278.6740330718</v>
      </c>
      <c r="G107" s="72"/>
      <c r="H107" s="72"/>
      <c r="I107" s="90">
        <v>280</v>
      </c>
      <c r="J107" s="38" t="s">
        <v>105</v>
      </c>
      <c r="K107" s="47">
        <v>0</v>
      </c>
      <c r="L107" s="47">
        <v>569027.20000000007</v>
      </c>
      <c r="M107" s="73">
        <f t="shared" si="3"/>
        <v>-569027.20000000007</v>
      </c>
      <c r="N107" s="55">
        <f>'Vos-laskelma'!AA107+M107</f>
        <v>6722185.1545944186</v>
      </c>
    </row>
    <row r="108" spans="1:14" ht="13.8" x14ac:dyDescent="0.25">
      <c r="A108" s="29">
        <v>284</v>
      </c>
      <c r="B108" s="38" t="s">
        <v>106</v>
      </c>
      <c r="C108" s="47">
        <v>1211730.9720000001</v>
      </c>
      <c r="D108" s="47">
        <v>29808.880000000001</v>
      </c>
      <c r="E108" s="47">
        <f t="shared" si="2"/>
        <v>1181922.0920000002</v>
      </c>
      <c r="F108" s="55">
        <f>'Vos-laskelma'!I108+E108</f>
        <v>10454905.199915374</v>
      </c>
      <c r="G108" s="72"/>
      <c r="H108" s="72"/>
      <c r="I108" s="90">
        <v>284</v>
      </c>
      <c r="J108" s="38" t="s">
        <v>106</v>
      </c>
      <c r="K108" s="47">
        <v>1044164.912</v>
      </c>
      <c r="L108" s="47">
        <v>53687.716320000007</v>
      </c>
      <c r="M108" s="73">
        <f t="shared" si="3"/>
        <v>990477.19568</v>
      </c>
      <c r="N108" s="55">
        <f>'Vos-laskelma'!AA108+M108</f>
        <v>9539457.3428678028</v>
      </c>
    </row>
    <row r="109" spans="1:14" ht="13.8" x14ac:dyDescent="0.25">
      <c r="A109" s="29">
        <v>285</v>
      </c>
      <c r="B109" s="38" t="s">
        <v>107</v>
      </c>
      <c r="C109" s="47">
        <v>616298.59400000004</v>
      </c>
      <c r="D109" s="47">
        <v>1318934.1375880002</v>
      </c>
      <c r="E109" s="92">
        <f t="shared" si="2"/>
        <v>-702635.54358800012</v>
      </c>
      <c r="F109" s="55">
        <f>'Vos-laskelma'!I109+E109</f>
        <v>131195386.39145006</v>
      </c>
      <c r="G109" s="72"/>
      <c r="H109" s="72"/>
      <c r="I109" s="90">
        <v>285</v>
      </c>
      <c r="J109" s="38" t="s">
        <v>107</v>
      </c>
      <c r="K109" s="47">
        <v>416883.55240000004</v>
      </c>
      <c r="L109" s="47">
        <v>1145081.8859200003</v>
      </c>
      <c r="M109" s="73">
        <f t="shared" si="3"/>
        <v>-728198.33352000022</v>
      </c>
      <c r="N109" s="55">
        <f>'Vos-laskelma'!AA109+M109</f>
        <v>125223601.0381868</v>
      </c>
    </row>
    <row r="110" spans="1:14" ht="13.8" x14ac:dyDescent="0.25">
      <c r="A110" s="29">
        <v>286</v>
      </c>
      <c r="B110" s="38" t="s">
        <v>108</v>
      </c>
      <c r="C110" s="47">
        <v>1270603.51</v>
      </c>
      <c r="D110" s="47">
        <v>1429395.4137599997</v>
      </c>
      <c r="E110" s="92">
        <f t="shared" si="2"/>
        <v>-158791.90375999967</v>
      </c>
      <c r="F110" s="55">
        <f>'Vos-laskelma'!I110+E110</f>
        <v>177670539.30045611</v>
      </c>
      <c r="G110" s="72"/>
      <c r="H110" s="72"/>
      <c r="I110" s="90">
        <v>286</v>
      </c>
      <c r="J110" s="38" t="s">
        <v>108</v>
      </c>
      <c r="K110" s="47">
        <v>1188413.3072000002</v>
      </c>
      <c r="L110" s="47">
        <v>1222256.1999200003</v>
      </c>
      <c r="M110" s="73">
        <f t="shared" si="3"/>
        <v>-33842.89272000012</v>
      </c>
      <c r="N110" s="55">
        <f>'Vos-laskelma'!AA110+M110</f>
        <v>193390422.6483967</v>
      </c>
    </row>
    <row r="111" spans="1:14" ht="13.8" x14ac:dyDescent="0.25">
      <c r="A111" s="29">
        <v>287</v>
      </c>
      <c r="B111" s="38" t="s">
        <v>109</v>
      </c>
      <c r="C111" s="47">
        <v>824588.14300000004</v>
      </c>
      <c r="D111" s="47">
        <v>99859.748000000007</v>
      </c>
      <c r="E111" s="47">
        <f t="shared" si="2"/>
        <v>724728.39500000002</v>
      </c>
      <c r="F111" s="55">
        <f>'Vos-laskelma'!I111+E111</f>
        <v>24285326.549231056</v>
      </c>
      <c r="G111" s="72"/>
      <c r="H111" s="72"/>
      <c r="I111" s="90">
        <v>287</v>
      </c>
      <c r="J111" s="38" t="s">
        <v>109</v>
      </c>
      <c r="K111" s="47">
        <v>819399.16800000006</v>
      </c>
      <c r="L111" s="47">
        <v>88270.344400000002</v>
      </c>
      <c r="M111" s="73">
        <f t="shared" si="3"/>
        <v>731128.8236</v>
      </c>
      <c r="N111" s="55">
        <f>'Vos-laskelma'!AA111+M111</f>
        <v>22503650.561919045</v>
      </c>
    </row>
    <row r="112" spans="1:14" ht="13.8" x14ac:dyDescent="0.25">
      <c r="A112" s="29">
        <v>288</v>
      </c>
      <c r="B112" s="38" t="s">
        <v>110</v>
      </c>
      <c r="C112" s="47">
        <v>46203.764000000003</v>
      </c>
      <c r="D112" s="47">
        <v>682921.44079999998</v>
      </c>
      <c r="E112" s="92">
        <f t="shared" si="2"/>
        <v>-636717.67680000002</v>
      </c>
      <c r="F112" s="55">
        <f>'Vos-laskelma'!I112+E112</f>
        <v>18902590.47280243</v>
      </c>
      <c r="G112" s="72"/>
      <c r="H112" s="72"/>
      <c r="I112" s="90">
        <v>288</v>
      </c>
      <c r="J112" s="38" t="s">
        <v>110</v>
      </c>
      <c r="K112" s="47">
        <v>58325.288000000008</v>
      </c>
      <c r="L112" s="47">
        <v>516534.4408000001</v>
      </c>
      <c r="M112" s="73">
        <f t="shared" si="3"/>
        <v>-458209.1528000001</v>
      </c>
      <c r="N112" s="55">
        <f>'Vos-laskelma'!AA112+M112</f>
        <v>17730963.623863213</v>
      </c>
    </row>
    <row r="113" spans="1:14" ht="13.8" x14ac:dyDescent="0.25">
      <c r="A113" s="29">
        <v>290</v>
      </c>
      <c r="B113" s="38" t="s">
        <v>111</v>
      </c>
      <c r="C113" s="47">
        <v>22356.66</v>
      </c>
      <c r="D113" s="47">
        <v>93897.971999999994</v>
      </c>
      <c r="E113" s="92">
        <f t="shared" si="2"/>
        <v>-71541.311999999991</v>
      </c>
      <c r="F113" s="55">
        <f>'Vos-laskelma'!I113+E113</f>
        <v>36105841.002783872</v>
      </c>
      <c r="G113" s="72"/>
      <c r="H113" s="72"/>
      <c r="I113" s="90">
        <v>290</v>
      </c>
      <c r="J113" s="38" t="s">
        <v>111</v>
      </c>
      <c r="K113" s="47">
        <v>7112.84</v>
      </c>
      <c r="L113" s="47">
        <v>81086.376000000004</v>
      </c>
      <c r="M113" s="73">
        <f t="shared" si="3"/>
        <v>-73973.536000000007</v>
      </c>
      <c r="N113" s="55">
        <f>'Vos-laskelma'!AA113+M113</f>
        <v>34266667.919501387</v>
      </c>
    </row>
    <row r="114" spans="1:14" ht="13.8" x14ac:dyDescent="0.25">
      <c r="A114" s="29">
        <v>291</v>
      </c>
      <c r="B114" s="38" t="s">
        <v>112</v>
      </c>
      <c r="C114" s="47">
        <v>7452.22</v>
      </c>
      <c r="D114" s="47">
        <v>19375.772000000001</v>
      </c>
      <c r="E114" s="92">
        <f t="shared" si="2"/>
        <v>-11923.552</v>
      </c>
      <c r="F114" s="55">
        <f>'Vos-laskelma'!I114+E114</f>
        <v>9300906.5806580987</v>
      </c>
      <c r="G114" s="72"/>
      <c r="H114" s="72"/>
      <c r="I114" s="90">
        <v>291</v>
      </c>
      <c r="J114" s="38" t="s">
        <v>112</v>
      </c>
      <c r="K114" s="47">
        <v>18493.384000000002</v>
      </c>
      <c r="L114" s="47">
        <v>18493.384000000002</v>
      </c>
      <c r="M114" s="73">
        <f t="shared" si="3"/>
        <v>0</v>
      </c>
      <c r="N114" s="55">
        <f>'Vos-laskelma'!AA114+M114</f>
        <v>8883202.2224945221</v>
      </c>
    </row>
    <row r="115" spans="1:14" ht="13.8" x14ac:dyDescent="0.25">
      <c r="A115" s="29">
        <v>297</v>
      </c>
      <c r="B115" s="38" t="s">
        <v>113</v>
      </c>
      <c r="C115" s="47">
        <v>1410779.7681999998</v>
      </c>
      <c r="D115" s="47">
        <v>4526789.9307960011</v>
      </c>
      <c r="E115" s="92">
        <f t="shared" si="2"/>
        <v>-3116010.1625960013</v>
      </c>
      <c r="F115" s="55">
        <f>'Vos-laskelma'!I115+E115</f>
        <v>241652584.96762034</v>
      </c>
      <c r="G115" s="72"/>
      <c r="H115" s="72"/>
      <c r="I115" s="90">
        <v>297</v>
      </c>
      <c r="J115" s="38" t="s">
        <v>113</v>
      </c>
      <c r="K115" s="47">
        <v>1170062.1800000002</v>
      </c>
      <c r="L115" s="47">
        <v>3963975.7740240013</v>
      </c>
      <c r="M115" s="73">
        <f t="shared" si="3"/>
        <v>-2793913.5940240012</v>
      </c>
      <c r="N115" s="55">
        <f>'Vos-laskelma'!AA115+M115</f>
        <v>227929765.74222702</v>
      </c>
    </row>
    <row r="116" spans="1:14" ht="13.8" x14ac:dyDescent="0.25">
      <c r="A116" s="29">
        <v>300</v>
      </c>
      <c r="B116" s="38" t="s">
        <v>114</v>
      </c>
      <c r="C116" s="47">
        <v>432377.80440000002</v>
      </c>
      <c r="D116" s="47">
        <v>26827.992000000002</v>
      </c>
      <c r="E116" s="47">
        <f t="shared" si="2"/>
        <v>405549.8124</v>
      </c>
      <c r="F116" s="55">
        <f>'Vos-laskelma'!I116+E116</f>
        <v>16360728.854667954</v>
      </c>
      <c r="G116" s="72"/>
      <c r="H116" s="72"/>
      <c r="I116" s="90">
        <v>300</v>
      </c>
      <c r="J116" s="38" t="s">
        <v>114</v>
      </c>
      <c r="K116" s="47">
        <v>266091.34439999994</v>
      </c>
      <c r="L116" s="47">
        <v>29873.928000000004</v>
      </c>
      <c r="M116" s="73">
        <f t="shared" si="3"/>
        <v>236217.41639999993</v>
      </c>
      <c r="N116" s="55">
        <f>'Vos-laskelma'!AA116+M116</f>
        <v>14602342.310974125</v>
      </c>
    </row>
    <row r="117" spans="1:14" ht="13.8" x14ac:dyDescent="0.25">
      <c r="A117" s="29">
        <v>301</v>
      </c>
      <c r="B117" s="38" t="s">
        <v>115</v>
      </c>
      <c r="C117" s="47">
        <v>621813.23680000007</v>
      </c>
      <c r="D117" s="47">
        <v>289175.94487999997</v>
      </c>
      <c r="E117" s="47">
        <f t="shared" si="2"/>
        <v>332637.29192000011</v>
      </c>
      <c r="F117" s="55">
        <f>'Vos-laskelma'!I117+E117</f>
        <v>72816286.712599307</v>
      </c>
      <c r="G117" s="72"/>
      <c r="H117" s="72"/>
      <c r="I117" s="90">
        <v>301</v>
      </c>
      <c r="J117" s="38" t="s">
        <v>115</v>
      </c>
      <c r="K117" s="47">
        <v>597549.6884000001</v>
      </c>
      <c r="L117" s="47">
        <v>208477.34039999999</v>
      </c>
      <c r="M117" s="73">
        <f t="shared" si="3"/>
        <v>389072.34800000011</v>
      </c>
      <c r="N117" s="55">
        <f>'Vos-laskelma'!AA117+M117</f>
        <v>68073715.249290541</v>
      </c>
    </row>
    <row r="118" spans="1:14" ht="13.8" x14ac:dyDescent="0.25">
      <c r="A118" s="29">
        <v>304</v>
      </c>
      <c r="B118" s="38" t="s">
        <v>116</v>
      </c>
      <c r="C118" s="47">
        <v>7452.22</v>
      </c>
      <c r="D118" s="47">
        <v>213133.49200000003</v>
      </c>
      <c r="E118" s="92">
        <f t="shared" si="2"/>
        <v>-205681.27200000003</v>
      </c>
      <c r="F118" s="55">
        <f>'Vos-laskelma'!I118+E118</f>
        <v>2167372.8016515523</v>
      </c>
      <c r="G118" s="72"/>
      <c r="H118" s="72"/>
      <c r="I118" s="90">
        <v>304</v>
      </c>
      <c r="J118" s="38" t="s">
        <v>116</v>
      </c>
      <c r="K118" s="47">
        <v>0</v>
      </c>
      <c r="L118" s="47">
        <v>204849.79200000002</v>
      </c>
      <c r="M118" s="73">
        <f t="shared" si="3"/>
        <v>-204849.79200000002</v>
      </c>
      <c r="N118" s="55">
        <f>'Vos-laskelma'!AA118+M118</f>
        <v>2160012.1497137286</v>
      </c>
    </row>
    <row r="119" spans="1:14" ht="13.8" x14ac:dyDescent="0.25">
      <c r="A119" s="29">
        <v>305</v>
      </c>
      <c r="B119" s="38" t="s">
        <v>117</v>
      </c>
      <c r="C119" s="47">
        <v>126762.26220000001</v>
      </c>
      <c r="D119" s="47">
        <v>216114.38</v>
      </c>
      <c r="E119" s="92">
        <f t="shared" si="2"/>
        <v>-89352.117799999993</v>
      </c>
      <c r="F119" s="55">
        <f>'Vos-laskelma'!I119+E119</f>
        <v>54255670.014604621</v>
      </c>
      <c r="G119" s="72"/>
      <c r="H119" s="72"/>
      <c r="I119" s="90">
        <v>305</v>
      </c>
      <c r="J119" s="38" t="s">
        <v>117</v>
      </c>
      <c r="K119" s="47">
        <v>96734.624000000011</v>
      </c>
      <c r="L119" s="47">
        <v>125257.1124</v>
      </c>
      <c r="M119" s="73">
        <f t="shared" si="3"/>
        <v>-28522.488399999987</v>
      </c>
      <c r="N119" s="55">
        <f>'Vos-laskelma'!AA119+M119</f>
        <v>49864414.505852982</v>
      </c>
    </row>
    <row r="120" spans="1:14" ht="13.8" x14ac:dyDescent="0.25">
      <c r="A120" s="29">
        <v>309</v>
      </c>
      <c r="B120" s="38" t="s">
        <v>118</v>
      </c>
      <c r="C120" s="47">
        <v>149118.92220000003</v>
      </c>
      <c r="D120" s="47">
        <v>125137.67823999999</v>
      </c>
      <c r="E120" s="47">
        <f t="shared" si="2"/>
        <v>23981.243960000036</v>
      </c>
      <c r="F120" s="55">
        <f>'Vos-laskelma'!I120+E120</f>
        <v>24307511.463766053</v>
      </c>
      <c r="G120" s="72"/>
      <c r="H120" s="72"/>
      <c r="I120" s="90">
        <v>309</v>
      </c>
      <c r="J120" s="38" t="s">
        <v>118</v>
      </c>
      <c r="K120" s="47">
        <v>112525.12880000001</v>
      </c>
      <c r="L120" s="47">
        <v>89991.65168000001</v>
      </c>
      <c r="M120" s="73">
        <f t="shared" si="3"/>
        <v>22533.477119999996</v>
      </c>
      <c r="N120" s="55">
        <f>'Vos-laskelma'!AA120+M120</f>
        <v>22364473.786701858</v>
      </c>
    </row>
    <row r="121" spans="1:14" ht="13.8" x14ac:dyDescent="0.25">
      <c r="A121" s="29">
        <v>312</v>
      </c>
      <c r="B121" s="38" t="s">
        <v>119</v>
      </c>
      <c r="C121" s="47">
        <v>70199.912400000001</v>
      </c>
      <c r="D121" s="47">
        <v>7452.22</v>
      </c>
      <c r="E121" s="47">
        <f t="shared" si="2"/>
        <v>62747.6924</v>
      </c>
      <c r="F121" s="55">
        <f>'Vos-laskelma'!I121+E121</f>
        <v>5113368.819707064</v>
      </c>
      <c r="G121" s="72"/>
      <c r="H121" s="72"/>
      <c r="I121" s="90">
        <v>312</v>
      </c>
      <c r="J121" s="38" t="s">
        <v>119</v>
      </c>
      <c r="K121" s="47">
        <v>123834.54440000001</v>
      </c>
      <c r="L121" s="47">
        <v>0</v>
      </c>
      <c r="M121" s="73">
        <f t="shared" si="3"/>
        <v>123834.54440000001</v>
      </c>
      <c r="N121" s="55">
        <f>'Vos-laskelma'!AA121+M121</f>
        <v>4964891.8532126537</v>
      </c>
    </row>
    <row r="122" spans="1:14" ht="13.8" x14ac:dyDescent="0.25">
      <c r="A122" s="29">
        <v>316</v>
      </c>
      <c r="B122" s="38" t="s">
        <v>120</v>
      </c>
      <c r="C122" s="47">
        <v>149044.40000000002</v>
      </c>
      <c r="D122" s="47">
        <v>391539.63880000007</v>
      </c>
      <c r="E122" s="92">
        <f t="shared" si="2"/>
        <v>-242495.23880000005</v>
      </c>
      <c r="F122" s="55">
        <f>'Vos-laskelma'!I122+E122</f>
        <v>9084998.7576585822</v>
      </c>
      <c r="G122" s="72"/>
      <c r="H122" s="72"/>
      <c r="I122" s="90">
        <v>316</v>
      </c>
      <c r="J122" s="38" t="s">
        <v>120</v>
      </c>
      <c r="K122" s="47">
        <v>122411.97640000001</v>
      </c>
      <c r="L122" s="47">
        <v>285011.4988</v>
      </c>
      <c r="M122" s="73">
        <f t="shared" si="3"/>
        <v>-162599.52239999999</v>
      </c>
      <c r="N122" s="55">
        <f>'Vos-laskelma'!AA122+M122</f>
        <v>8573386.6585498117</v>
      </c>
    </row>
    <row r="123" spans="1:14" ht="13.8" x14ac:dyDescent="0.25">
      <c r="A123" s="29">
        <v>317</v>
      </c>
      <c r="B123" s="38" t="s">
        <v>121</v>
      </c>
      <c r="C123" s="47">
        <v>19375.772000000001</v>
      </c>
      <c r="D123" s="47">
        <v>49959.682880000008</v>
      </c>
      <c r="E123" s="92">
        <f t="shared" si="2"/>
        <v>-30583.910880000007</v>
      </c>
      <c r="F123" s="55">
        <f>'Vos-laskelma'!I123+E123</f>
        <v>12434512.275367694</v>
      </c>
      <c r="G123" s="72"/>
      <c r="H123" s="72"/>
      <c r="I123" s="90">
        <v>317</v>
      </c>
      <c r="J123" s="38" t="s">
        <v>121</v>
      </c>
      <c r="K123" s="47">
        <v>29945.056400000001</v>
      </c>
      <c r="L123" s="47">
        <v>39149.071360000002</v>
      </c>
      <c r="M123" s="73">
        <f t="shared" si="3"/>
        <v>-9204.0149600000004</v>
      </c>
      <c r="N123" s="55">
        <f>'Vos-laskelma'!AA123+M123</f>
        <v>11850621.591743616</v>
      </c>
    </row>
    <row r="124" spans="1:14" ht="13.8" x14ac:dyDescent="0.25">
      <c r="A124" s="29">
        <v>320</v>
      </c>
      <c r="B124" s="38" t="s">
        <v>122</v>
      </c>
      <c r="C124" s="47">
        <v>381628.1862</v>
      </c>
      <c r="D124" s="47">
        <v>256430.89019999999</v>
      </c>
      <c r="E124" s="47">
        <f t="shared" si="2"/>
        <v>125197.296</v>
      </c>
      <c r="F124" s="55">
        <f>'Vos-laskelma'!I124+E124</f>
        <v>30379523.795648415</v>
      </c>
      <c r="G124" s="72"/>
      <c r="H124" s="72"/>
      <c r="I124" s="90">
        <v>320</v>
      </c>
      <c r="J124" s="38" t="s">
        <v>122</v>
      </c>
      <c r="K124" s="47">
        <v>42819.296800000004</v>
      </c>
      <c r="L124" s="47">
        <v>201321.82336000004</v>
      </c>
      <c r="M124" s="73">
        <f t="shared" si="3"/>
        <v>-158502.52656000003</v>
      </c>
      <c r="N124" s="55">
        <f>'Vos-laskelma'!AA124+M124</f>
        <v>28085043.393481858</v>
      </c>
    </row>
    <row r="125" spans="1:14" ht="13.8" x14ac:dyDescent="0.25">
      <c r="A125" s="29">
        <v>322</v>
      </c>
      <c r="B125" s="38" t="s">
        <v>123</v>
      </c>
      <c r="C125" s="47">
        <v>268279.92000000004</v>
      </c>
      <c r="D125" s="47">
        <v>114644.95248000001</v>
      </c>
      <c r="E125" s="47">
        <f t="shared" si="2"/>
        <v>153634.96752000003</v>
      </c>
      <c r="F125" s="55">
        <f>'Vos-laskelma'!I125+E125</f>
        <v>25274482.448536847</v>
      </c>
      <c r="G125" s="72"/>
      <c r="H125" s="72"/>
      <c r="I125" s="90">
        <v>322</v>
      </c>
      <c r="J125" s="38" t="s">
        <v>123</v>
      </c>
      <c r="K125" s="47">
        <v>156482.48000000001</v>
      </c>
      <c r="L125" s="47">
        <v>69705.832000000009</v>
      </c>
      <c r="M125" s="73">
        <f t="shared" si="3"/>
        <v>86776.648000000001</v>
      </c>
      <c r="N125" s="55">
        <f>'Vos-laskelma'!AA125+M125</f>
        <v>23229790.663049445</v>
      </c>
    </row>
    <row r="126" spans="1:14" ht="13.8" x14ac:dyDescent="0.25">
      <c r="A126" s="29">
        <v>398</v>
      </c>
      <c r="B126" s="38" t="s">
        <v>124</v>
      </c>
      <c r="C126" s="47">
        <v>3296116.9060000009</v>
      </c>
      <c r="D126" s="47">
        <v>10896613.727340005</v>
      </c>
      <c r="E126" s="92">
        <f t="shared" si="2"/>
        <v>-7600496.821340004</v>
      </c>
      <c r="F126" s="55">
        <f>'Vos-laskelma'!I126+E126</f>
        <v>238132556.27770293</v>
      </c>
      <c r="G126" s="72"/>
      <c r="H126" s="72"/>
      <c r="I126" s="90">
        <v>398</v>
      </c>
      <c r="J126" s="38" t="s">
        <v>124</v>
      </c>
      <c r="K126" s="47">
        <v>3050270.3056000015</v>
      </c>
      <c r="L126" s="47">
        <v>9833898.196471991</v>
      </c>
      <c r="M126" s="73">
        <f t="shared" si="3"/>
        <v>-6783627.8908719895</v>
      </c>
      <c r="N126" s="55">
        <f>'Vos-laskelma'!AA126+M126</f>
        <v>217164195.16159084</v>
      </c>
    </row>
    <row r="127" spans="1:14" ht="13.8" x14ac:dyDescent="0.25">
      <c r="A127" s="29">
        <v>399</v>
      </c>
      <c r="B127" s="38" t="s">
        <v>125</v>
      </c>
      <c r="C127" s="47">
        <v>104405.60220000001</v>
      </c>
      <c r="D127" s="47">
        <v>163065.006708</v>
      </c>
      <c r="E127" s="92">
        <f t="shared" si="2"/>
        <v>-58659.404507999992</v>
      </c>
      <c r="F127" s="55">
        <f>'Vos-laskelma'!I127+E127</f>
        <v>19423853.732337032</v>
      </c>
      <c r="G127" s="72"/>
      <c r="H127" s="72"/>
      <c r="I127" s="90">
        <v>399</v>
      </c>
      <c r="J127" s="38" t="s">
        <v>125</v>
      </c>
      <c r="K127" s="47">
        <v>91044.352000000014</v>
      </c>
      <c r="L127" s="47">
        <v>153381.28176000001</v>
      </c>
      <c r="M127" s="73">
        <f t="shared" si="3"/>
        <v>-62336.929759999999</v>
      </c>
      <c r="N127" s="55">
        <f>'Vos-laskelma'!AA127+M127</f>
        <v>17613813.612220816</v>
      </c>
    </row>
    <row r="128" spans="1:14" ht="13.8" x14ac:dyDescent="0.25">
      <c r="A128" s="29">
        <v>400</v>
      </c>
      <c r="B128" s="38" t="s">
        <v>126</v>
      </c>
      <c r="C128" s="47">
        <v>383044.10799999995</v>
      </c>
      <c r="D128" s="47">
        <v>87295.305080000006</v>
      </c>
      <c r="E128" s="47">
        <f t="shared" si="2"/>
        <v>295748.80291999993</v>
      </c>
      <c r="F128" s="55">
        <f>'Vos-laskelma'!I128+E128</f>
        <v>26080316.73845638</v>
      </c>
      <c r="G128" s="72"/>
      <c r="H128" s="72"/>
      <c r="I128" s="90">
        <v>400</v>
      </c>
      <c r="J128" s="38" t="s">
        <v>126</v>
      </c>
      <c r="K128" s="47">
        <v>345755.15240000008</v>
      </c>
      <c r="L128" s="47">
        <v>85496.336800000005</v>
      </c>
      <c r="M128" s="73">
        <f t="shared" si="3"/>
        <v>260258.81560000009</v>
      </c>
      <c r="N128" s="55">
        <f>'Vos-laskelma'!AA128+M128</f>
        <v>23863221.382240862</v>
      </c>
    </row>
    <row r="129" spans="1:14" ht="13.8" x14ac:dyDescent="0.25">
      <c r="A129" s="29">
        <v>402</v>
      </c>
      <c r="B129" s="38" t="s">
        <v>127</v>
      </c>
      <c r="C129" s="47">
        <v>501012.75059999997</v>
      </c>
      <c r="D129" s="47">
        <v>216054.76224000001</v>
      </c>
      <c r="E129" s="47">
        <f t="shared" si="2"/>
        <v>284957.98835999996</v>
      </c>
      <c r="F129" s="55">
        <f>'Vos-laskelma'!I129+E129</f>
        <v>33846276.444774657</v>
      </c>
      <c r="G129" s="72"/>
      <c r="H129" s="72"/>
      <c r="I129" s="90">
        <v>402</v>
      </c>
      <c r="J129" s="38" t="s">
        <v>127</v>
      </c>
      <c r="K129" s="47">
        <v>383239.81920000003</v>
      </c>
      <c r="L129" s="47">
        <v>296164.43192000006</v>
      </c>
      <c r="M129" s="73">
        <f t="shared" si="3"/>
        <v>87075.387279999966</v>
      </c>
      <c r="N129" s="55">
        <f>'Vos-laskelma'!AA129+M129</f>
        <v>32191444.707788717</v>
      </c>
    </row>
    <row r="130" spans="1:14" ht="13.8" x14ac:dyDescent="0.25">
      <c r="A130" s="29">
        <v>403</v>
      </c>
      <c r="B130" s="38" t="s">
        <v>128</v>
      </c>
      <c r="C130" s="47">
        <v>0</v>
      </c>
      <c r="D130" s="47">
        <v>85029.830199999997</v>
      </c>
      <c r="E130" s="92">
        <f t="shared" si="2"/>
        <v>-85029.830199999997</v>
      </c>
      <c r="F130" s="55">
        <f>'Vos-laskelma'!I130+E130</f>
        <v>12404530.766987914</v>
      </c>
      <c r="G130" s="72"/>
      <c r="H130" s="72"/>
      <c r="I130" s="90">
        <v>403</v>
      </c>
      <c r="J130" s="38" t="s">
        <v>128</v>
      </c>
      <c r="K130" s="47">
        <v>0</v>
      </c>
      <c r="L130" s="47">
        <v>73290.703360000014</v>
      </c>
      <c r="M130" s="73">
        <f t="shared" si="3"/>
        <v>-73290.703360000014</v>
      </c>
      <c r="N130" s="55">
        <f>'Vos-laskelma'!AA130+M130</f>
        <v>11577308.151443925</v>
      </c>
    </row>
    <row r="131" spans="1:14" ht="13.8" x14ac:dyDescent="0.25">
      <c r="A131" s="29">
        <v>405</v>
      </c>
      <c r="B131" s="38" t="s">
        <v>129</v>
      </c>
      <c r="C131" s="47">
        <v>1107623.4586000002</v>
      </c>
      <c r="D131" s="47">
        <v>3111646.1425640001</v>
      </c>
      <c r="E131" s="92">
        <f t="shared" si="2"/>
        <v>-2004022.6839639999</v>
      </c>
      <c r="F131" s="55">
        <f>'Vos-laskelma'!I131+E131</f>
        <v>129905262.07263707</v>
      </c>
      <c r="G131" s="72"/>
      <c r="H131" s="72"/>
      <c r="I131" s="90">
        <v>405</v>
      </c>
      <c r="J131" s="38" t="s">
        <v>129</v>
      </c>
      <c r="K131" s="47">
        <v>998856.12119999994</v>
      </c>
      <c r="L131" s="47">
        <v>2806070.8601520001</v>
      </c>
      <c r="M131" s="73">
        <f t="shared" si="3"/>
        <v>-1807214.7389520002</v>
      </c>
      <c r="N131" s="55">
        <f>'Vos-laskelma'!AA131+M131</f>
        <v>127986030.69048654</v>
      </c>
    </row>
    <row r="132" spans="1:14" ht="13.8" x14ac:dyDescent="0.25">
      <c r="A132" s="29">
        <v>407</v>
      </c>
      <c r="B132" s="38" t="s">
        <v>130</v>
      </c>
      <c r="C132" s="47">
        <v>71913.92300000001</v>
      </c>
      <c r="D132" s="47">
        <v>994901.17888000014</v>
      </c>
      <c r="E132" s="92">
        <f t="shared" si="2"/>
        <v>-922987.25588000007</v>
      </c>
      <c r="F132" s="55">
        <f>'Vos-laskelma'!I132+E132</f>
        <v>7580074.3318899423</v>
      </c>
      <c r="G132" s="72"/>
      <c r="H132" s="72"/>
      <c r="I132" s="90">
        <v>407</v>
      </c>
      <c r="J132" s="38" t="s">
        <v>130</v>
      </c>
      <c r="K132" s="47">
        <v>133934.77720000001</v>
      </c>
      <c r="L132" s="47">
        <v>988684.76</v>
      </c>
      <c r="M132" s="73">
        <f t="shared" si="3"/>
        <v>-854749.9828</v>
      </c>
      <c r="N132" s="55">
        <f>'Vos-laskelma'!AA132+M132</f>
        <v>7077100.6308324765</v>
      </c>
    </row>
    <row r="133" spans="1:14" ht="13.8" x14ac:dyDescent="0.25">
      <c r="A133" s="29">
        <v>408</v>
      </c>
      <c r="B133" s="38" t="s">
        <v>131</v>
      </c>
      <c r="C133" s="47">
        <v>232732.83059999999</v>
      </c>
      <c r="D133" s="47">
        <v>224565.19748000003</v>
      </c>
      <c r="E133" s="47">
        <f t="shared" si="2"/>
        <v>8167.6331199999549</v>
      </c>
      <c r="F133" s="55">
        <f>'Vos-laskelma'!I133+E133</f>
        <v>43737766.535289049</v>
      </c>
      <c r="G133" s="72"/>
      <c r="H133" s="72"/>
      <c r="I133" s="90">
        <v>408</v>
      </c>
      <c r="J133" s="38" t="s">
        <v>131</v>
      </c>
      <c r="K133" s="47">
        <v>115228.008</v>
      </c>
      <c r="L133" s="47">
        <v>171447.89535999997</v>
      </c>
      <c r="M133" s="73">
        <f t="shared" si="3"/>
        <v>-56219.887359999964</v>
      </c>
      <c r="N133" s="55">
        <f>'Vos-laskelma'!AA133+M133</f>
        <v>41365789.955837339</v>
      </c>
    </row>
    <row r="134" spans="1:14" ht="13.8" x14ac:dyDescent="0.25">
      <c r="A134" s="29">
        <v>410</v>
      </c>
      <c r="B134" s="38" t="s">
        <v>132</v>
      </c>
      <c r="C134" s="47">
        <v>653112.56080000009</v>
      </c>
      <c r="D134" s="47">
        <v>390034.29035999998</v>
      </c>
      <c r="E134" s="47">
        <f t="shared" si="2"/>
        <v>263078.27044000011</v>
      </c>
      <c r="F134" s="55">
        <f>'Vos-laskelma'!I134+E134</f>
        <v>46868377.065792277</v>
      </c>
      <c r="G134" s="72"/>
      <c r="H134" s="72"/>
      <c r="I134" s="90">
        <v>410</v>
      </c>
      <c r="J134" s="38" t="s">
        <v>132</v>
      </c>
      <c r="K134" s="47">
        <v>424209.77760000003</v>
      </c>
      <c r="L134" s="47">
        <v>364846.01496000006</v>
      </c>
      <c r="M134" s="73">
        <f t="shared" si="3"/>
        <v>59363.762639999972</v>
      </c>
      <c r="N134" s="55">
        <f>'Vos-laskelma'!AA134+M134</f>
        <v>42715907.341125995</v>
      </c>
    </row>
    <row r="135" spans="1:14" ht="13.8" x14ac:dyDescent="0.25">
      <c r="A135" s="29">
        <v>416</v>
      </c>
      <c r="B135" s="38" t="s">
        <v>133</v>
      </c>
      <c r="C135" s="47">
        <v>70199.912400000001</v>
      </c>
      <c r="D135" s="47">
        <v>69335.454880000005</v>
      </c>
      <c r="E135" s="47">
        <f t="shared" si="2"/>
        <v>864.45751999999629</v>
      </c>
      <c r="F135" s="55">
        <f>'Vos-laskelma'!I135+E135</f>
        <v>7246615.2900402928</v>
      </c>
      <c r="G135" s="72"/>
      <c r="H135" s="72"/>
      <c r="I135" s="90">
        <v>416</v>
      </c>
      <c r="J135" s="38" t="s">
        <v>133</v>
      </c>
      <c r="K135" s="47">
        <v>85425.208400000003</v>
      </c>
      <c r="L135" s="47">
        <v>54797.319360000009</v>
      </c>
      <c r="M135" s="73">
        <f t="shared" si="3"/>
        <v>30627.889039999995</v>
      </c>
      <c r="N135" s="55">
        <f>'Vos-laskelma'!AA135+M135</f>
        <v>6831511.8657462522</v>
      </c>
    </row>
    <row r="136" spans="1:14" ht="13.8" x14ac:dyDescent="0.25">
      <c r="A136" s="29">
        <v>418</v>
      </c>
      <c r="B136" s="38" t="s">
        <v>134</v>
      </c>
      <c r="C136" s="47">
        <v>661906.18040000019</v>
      </c>
      <c r="D136" s="47">
        <v>947530.39722799999</v>
      </c>
      <c r="E136" s="92">
        <f t="shared" si="2"/>
        <v>-285624.2168279998</v>
      </c>
      <c r="F136" s="55">
        <f>'Vos-laskelma'!I136+E136</f>
        <v>31083973.301301945</v>
      </c>
      <c r="G136" s="72"/>
      <c r="H136" s="72"/>
      <c r="I136" s="90">
        <v>418</v>
      </c>
      <c r="J136" s="38" t="s">
        <v>134</v>
      </c>
      <c r="K136" s="47">
        <v>518241.52239999996</v>
      </c>
      <c r="L136" s="47">
        <v>773450.22159999993</v>
      </c>
      <c r="M136" s="73">
        <f t="shared" si="3"/>
        <v>-255208.69919999997</v>
      </c>
      <c r="N136" s="55">
        <f>'Vos-laskelma'!AA136+M136</f>
        <v>28249686.02661854</v>
      </c>
    </row>
    <row r="137" spans="1:14" ht="13.8" x14ac:dyDescent="0.25">
      <c r="A137" s="29">
        <v>420</v>
      </c>
      <c r="B137" s="38" t="s">
        <v>135</v>
      </c>
      <c r="C137" s="47">
        <v>162458.39600000001</v>
      </c>
      <c r="D137" s="47">
        <v>267639.02908000001</v>
      </c>
      <c r="E137" s="92">
        <f t="shared" si="2"/>
        <v>-105180.63308</v>
      </c>
      <c r="F137" s="55">
        <f>'Vos-laskelma'!I137+E137</f>
        <v>28498448.729813412</v>
      </c>
      <c r="G137" s="72"/>
      <c r="H137" s="72"/>
      <c r="I137" s="90">
        <v>420</v>
      </c>
      <c r="J137" s="38" t="s">
        <v>135</v>
      </c>
      <c r="K137" s="47">
        <v>133792.52040000001</v>
      </c>
      <c r="L137" s="47">
        <v>170096.45576000001</v>
      </c>
      <c r="M137" s="73">
        <f t="shared" si="3"/>
        <v>-36303.935360000003</v>
      </c>
      <c r="N137" s="55">
        <f>'Vos-laskelma'!AA137+M137</f>
        <v>27318860.537658654</v>
      </c>
    </row>
    <row r="138" spans="1:14" ht="13.8" x14ac:dyDescent="0.25">
      <c r="A138" s="29">
        <v>421</v>
      </c>
      <c r="B138" s="38" t="s">
        <v>136</v>
      </c>
      <c r="C138" s="47">
        <v>0</v>
      </c>
      <c r="D138" s="47">
        <v>0</v>
      </c>
      <c r="E138" s="47">
        <f t="shared" ref="E138:E201" si="4">C138-D138</f>
        <v>0</v>
      </c>
      <c r="F138" s="55">
        <f>'Vos-laskelma'!I138+E138</f>
        <v>2833758.9256427092</v>
      </c>
      <c r="G138" s="72"/>
      <c r="H138" s="72"/>
      <c r="I138" s="90">
        <v>421</v>
      </c>
      <c r="J138" s="38" t="s">
        <v>136</v>
      </c>
      <c r="K138" s="47">
        <v>0</v>
      </c>
      <c r="L138" s="47">
        <v>11380.544000000002</v>
      </c>
      <c r="M138" s="73">
        <f t="shared" ref="M138:M201" si="5">K138-L138</f>
        <v>-11380.544000000002</v>
      </c>
      <c r="N138" s="55">
        <f>'Vos-laskelma'!AA138+M138</f>
        <v>2917421.2020804966</v>
      </c>
    </row>
    <row r="139" spans="1:14" ht="13.8" x14ac:dyDescent="0.25">
      <c r="A139" s="29">
        <v>422</v>
      </c>
      <c r="B139" s="38" t="s">
        <v>137</v>
      </c>
      <c r="C139" s="47">
        <v>313067.7622</v>
      </c>
      <c r="D139" s="47">
        <v>166109.98380000002</v>
      </c>
      <c r="E139" s="47">
        <f t="shared" si="4"/>
        <v>146957.77839999998</v>
      </c>
      <c r="F139" s="55">
        <f>'Vos-laskelma'!I139+E139</f>
        <v>42455208.93458426</v>
      </c>
      <c r="G139" s="72"/>
      <c r="H139" s="72"/>
      <c r="I139" s="90">
        <v>422</v>
      </c>
      <c r="J139" s="38" t="s">
        <v>137</v>
      </c>
      <c r="K139" s="47">
        <v>341914.21880000003</v>
      </c>
      <c r="L139" s="47">
        <v>96450.110400000005</v>
      </c>
      <c r="M139" s="73">
        <f t="shared" si="5"/>
        <v>245464.10840000003</v>
      </c>
      <c r="N139" s="55">
        <f>'Vos-laskelma'!AA139+M139</f>
        <v>40329064.61847353</v>
      </c>
    </row>
    <row r="140" spans="1:14" ht="13.8" x14ac:dyDescent="0.25">
      <c r="A140" s="29">
        <v>423</v>
      </c>
      <c r="B140" s="38" t="s">
        <v>138</v>
      </c>
      <c r="C140" s="47">
        <v>675618.26520000002</v>
      </c>
      <c r="D140" s="47">
        <v>1395353.6727999996</v>
      </c>
      <c r="E140" s="92">
        <f t="shared" si="4"/>
        <v>-719735.40759999957</v>
      </c>
      <c r="F140" s="55">
        <f>'Vos-laskelma'!I140+E140</f>
        <v>26196897.527343243</v>
      </c>
      <c r="G140" s="72"/>
      <c r="H140" s="72"/>
      <c r="I140" s="90">
        <v>423</v>
      </c>
      <c r="J140" s="38" t="s">
        <v>138</v>
      </c>
      <c r="K140" s="47">
        <v>515111.87280000001</v>
      </c>
      <c r="L140" s="47">
        <v>1266479.5713360005</v>
      </c>
      <c r="M140" s="73">
        <f t="shared" si="5"/>
        <v>-751367.69853600045</v>
      </c>
      <c r="N140" s="55">
        <f>'Vos-laskelma'!AA140+M140</f>
        <v>23569908.01041881</v>
      </c>
    </row>
    <row r="141" spans="1:14" ht="13.8" x14ac:dyDescent="0.25">
      <c r="A141" s="29">
        <v>425</v>
      </c>
      <c r="B141" s="38" t="s">
        <v>139</v>
      </c>
      <c r="C141" s="47">
        <v>311577.31820000004</v>
      </c>
      <c r="D141" s="47">
        <v>145288.48112000001</v>
      </c>
      <c r="E141" s="47">
        <f t="shared" si="4"/>
        <v>166288.83708000003</v>
      </c>
      <c r="F141" s="55">
        <f>'Vos-laskelma'!I141+E141</f>
        <v>29366377.339969497</v>
      </c>
      <c r="G141" s="72"/>
      <c r="H141" s="72"/>
      <c r="I141" s="90">
        <v>425</v>
      </c>
      <c r="J141" s="38" t="s">
        <v>139</v>
      </c>
      <c r="K141" s="47">
        <v>212104.88880000002</v>
      </c>
      <c r="L141" s="47">
        <v>115910.84064000001</v>
      </c>
      <c r="M141" s="73">
        <f t="shared" si="5"/>
        <v>96194.048160000006</v>
      </c>
      <c r="N141" s="55">
        <f>'Vos-laskelma'!AA141+M141</f>
        <v>26639490.117647793</v>
      </c>
    </row>
    <row r="142" spans="1:14" ht="13.8" x14ac:dyDescent="0.25">
      <c r="A142" s="29">
        <v>426</v>
      </c>
      <c r="B142" s="38" t="s">
        <v>140</v>
      </c>
      <c r="C142" s="47">
        <v>44713.32</v>
      </c>
      <c r="D142" s="47">
        <v>1237056.5964480001</v>
      </c>
      <c r="E142" s="92">
        <f t="shared" si="4"/>
        <v>-1192343.276448</v>
      </c>
      <c r="F142" s="55">
        <f>'Vos-laskelma'!I142+E142</f>
        <v>30375139.867436271</v>
      </c>
      <c r="G142" s="72"/>
      <c r="H142" s="72"/>
      <c r="I142" s="90">
        <v>426</v>
      </c>
      <c r="J142" s="38" t="s">
        <v>140</v>
      </c>
      <c r="K142" s="47">
        <v>65438.128000000004</v>
      </c>
      <c r="L142" s="47">
        <v>998773.61225600017</v>
      </c>
      <c r="M142" s="73">
        <f t="shared" si="5"/>
        <v>-933335.48425600014</v>
      </c>
      <c r="N142" s="55">
        <f>'Vos-laskelma'!AA142+M142</f>
        <v>28741755.729071312</v>
      </c>
    </row>
    <row r="143" spans="1:14" ht="13.8" x14ac:dyDescent="0.25">
      <c r="A143" s="29">
        <v>430</v>
      </c>
      <c r="B143" s="38" t="s">
        <v>141</v>
      </c>
      <c r="C143" s="47">
        <v>772199.03639999998</v>
      </c>
      <c r="D143" s="47">
        <v>506110.06908000004</v>
      </c>
      <c r="E143" s="47">
        <f t="shared" si="4"/>
        <v>266088.96731999994</v>
      </c>
      <c r="F143" s="55">
        <f>'Vos-laskelma'!I143+E143</f>
        <v>48976236.082673423</v>
      </c>
      <c r="G143" s="72"/>
      <c r="H143" s="72"/>
      <c r="I143" s="90">
        <v>430</v>
      </c>
      <c r="J143" s="38" t="s">
        <v>141</v>
      </c>
      <c r="K143" s="47">
        <v>1051491.1372</v>
      </c>
      <c r="L143" s="47">
        <v>506206.59712000005</v>
      </c>
      <c r="M143" s="73">
        <f t="shared" si="5"/>
        <v>545284.54007999995</v>
      </c>
      <c r="N143" s="55">
        <f>'Vos-laskelma'!AA143+M143</f>
        <v>45426070.614274852</v>
      </c>
    </row>
    <row r="144" spans="1:14" ht="13.8" x14ac:dyDescent="0.25">
      <c r="A144" s="29">
        <v>433</v>
      </c>
      <c r="B144" s="38" t="s">
        <v>142</v>
      </c>
      <c r="C144" s="47">
        <v>277297.10620000004</v>
      </c>
      <c r="D144" s="47">
        <v>319879.09127999999</v>
      </c>
      <c r="E144" s="92">
        <f t="shared" si="4"/>
        <v>-42581.985079999955</v>
      </c>
      <c r="F144" s="55">
        <f>'Vos-laskelma'!I144+E144</f>
        <v>18638458.053886276</v>
      </c>
      <c r="G144" s="72"/>
      <c r="H144" s="72"/>
      <c r="I144" s="90">
        <v>433</v>
      </c>
      <c r="J144" s="38" t="s">
        <v>142</v>
      </c>
      <c r="K144" s="47">
        <v>234723.72</v>
      </c>
      <c r="L144" s="47">
        <v>308896.41552000004</v>
      </c>
      <c r="M144" s="73">
        <f t="shared" si="5"/>
        <v>-74172.695520000038</v>
      </c>
      <c r="N144" s="55">
        <f>'Vos-laskelma'!AA144+M144</f>
        <v>17278961.767423902</v>
      </c>
    </row>
    <row r="145" spans="1:14" ht="13.8" x14ac:dyDescent="0.25">
      <c r="A145" s="29">
        <v>434</v>
      </c>
      <c r="B145" s="38" t="s">
        <v>143</v>
      </c>
      <c r="C145" s="47">
        <v>1267100.9666000002</v>
      </c>
      <c r="D145" s="47">
        <v>532192.83908000006</v>
      </c>
      <c r="E145" s="47">
        <f t="shared" si="4"/>
        <v>734908.1275200001</v>
      </c>
      <c r="F145" s="55">
        <f>'Vos-laskelma'!I145+E145</f>
        <v>36008458.611579157</v>
      </c>
      <c r="G145" s="72"/>
      <c r="H145" s="72"/>
      <c r="I145" s="90">
        <v>434</v>
      </c>
      <c r="J145" s="38" t="s">
        <v>143</v>
      </c>
      <c r="K145" s="47">
        <v>1116858.1368</v>
      </c>
      <c r="L145" s="47">
        <v>356296.38128000003</v>
      </c>
      <c r="M145" s="73">
        <f t="shared" si="5"/>
        <v>760561.75551999989</v>
      </c>
      <c r="N145" s="55">
        <f>'Vos-laskelma'!AA145+M145</f>
        <v>32723804.393353533</v>
      </c>
    </row>
    <row r="146" spans="1:14" ht="13.8" x14ac:dyDescent="0.25">
      <c r="A146" s="29">
        <v>435</v>
      </c>
      <c r="B146" s="38" t="s">
        <v>144</v>
      </c>
      <c r="C146" s="47">
        <v>64163.614200000004</v>
      </c>
      <c r="D146" s="47">
        <v>126687.74</v>
      </c>
      <c r="E146" s="92">
        <f t="shared" si="4"/>
        <v>-62524.125800000002</v>
      </c>
      <c r="F146" s="55">
        <f>'Vos-laskelma'!I146+E146</f>
        <v>2449124.6497623827</v>
      </c>
      <c r="G146" s="72"/>
      <c r="H146" s="72"/>
      <c r="I146" s="90">
        <v>435</v>
      </c>
      <c r="J146" s="38" t="s">
        <v>144</v>
      </c>
      <c r="K146" s="47">
        <v>93960.616399999999</v>
      </c>
      <c r="L146" s="47">
        <v>159327.61600000001</v>
      </c>
      <c r="M146" s="73">
        <f t="shared" si="5"/>
        <v>-65366.99960000001</v>
      </c>
      <c r="N146" s="55">
        <f>'Vos-laskelma'!AA146+M146</f>
        <v>2572863.6607577405</v>
      </c>
    </row>
    <row r="147" spans="1:14" ht="13.8" x14ac:dyDescent="0.25">
      <c r="A147" s="29">
        <v>436</v>
      </c>
      <c r="B147" s="38" t="s">
        <v>145</v>
      </c>
      <c r="C147" s="47">
        <v>50675.096000000005</v>
      </c>
      <c r="D147" s="47">
        <v>93003.705600000001</v>
      </c>
      <c r="E147" s="92">
        <f t="shared" si="4"/>
        <v>-42328.609599999996</v>
      </c>
      <c r="F147" s="55">
        <f>'Vos-laskelma'!I147+E147</f>
        <v>7014668.1066108551</v>
      </c>
      <c r="G147" s="72"/>
      <c r="H147" s="72"/>
      <c r="I147" s="90">
        <v>436</v>
      </c>
      <c r="J147" s="38" t="s">
        <v>145</v>
      </c>
      <c r="K147" s="47">
        <v>48367.312000000005</v>
      </c>
      <c r="L147" s="47">
        <v>125072.17856000001</v>
      </c>
      <c r="M147" s="73">
        <f t="shared" si="5"/>
        <v>-76704.866560000009</v>
      </c>
      <c r="N147" s="55">
        <f>'Vos-laskelma'!AA147+M147</f>
        <v>6556387.8559859069</v>
      </c>
    </row>
    <row r="148" spans="1:14" ht="13.8" x14ac:dyDescent="0.25">
      <c r="A148" s="29">
        <v>440</v>
      </c>
      <c r="B148" s="38" t="s">
        <v>146</v>
      </c>
      <c r="C148" s="47">
        <v>50675.096000000005</v>
      </c>
      <c r="D148" s="47">
        <v>229602.89820000003</v>
      </c>
      <c r="E148" s="92">
        <f t="shared" si="4"/>
        <v>-178927.80220000003</v>
      </c>
      <c r="F148" s="55">
        <f>'Vos-laskelma'!I148+E148</f>
        <v>16324824.351981128</v>
      </c>
      <c r="G148" s="72"/>
      <c r="H148" s="72"/>
      <c r="I148" s="90">
        <v>440</v>
      </c>
      <c r="J148" s="38" t="s">
        <v>146</v>
      </c>
      <c r="K148" s="47">
        <v>0</v>
      </c>
      <c r="L148" s="47">
        <v>179243.56800000003</v>
      </c>
      <c r="M148" s="73">
        <f t="shared" si="5"/>
        <v>-179243.56800000003</v>
      </c>
      <c r="N148" s="55">
        <f>'Vos-laskelma'!AA148+M148</f>
        <v>14802669.476993617</v>
      </c>
    </row>
    <row r="149" spans="1:14" ht="13.8" x14ac:dyDescent="0.25">
      <c r="A149" s="29">
        <v>441</v>
      </c>
      <c r="B149" s="38" t="s">
        <v>147</v>
      </c>
      <c r="C149" s="47">
        <v>107311.96800000001</v>
      </c>
      <c r="D149" s="47">
        <v>156884.13543999998</v>
      </c>
      <c r="E149" s="92">
        <f t="shared" si="4"/>
        <v>-49572.167439999976</v>
      </c>
      <c r="F149" s="55">
        <f>'Vos-laskelma'!I149+E149</f>
        <v>13822810.228894055</v>
      </c>
      <c r="G149" s="72"/>
      <c r="H149" s="72"/>
      <c r="I149" s="90">
        <v>441</v>
      </c>
      <c r="J149" s="38" t="s">
        <v>147</v>
      </c>
      <c r="K149" s="47">
        <v>18493.384000000002</v>
      </c>
      <c r="L149" s="47">
        <v>142199.89728</v>
      </c>
      <c r="M149" s="73">
        <f t="shared" si="5"/>
        <v>-123706.51328</v>
      </c>
      <c r="N149" s="55">
        <f>'Vos-laskelma'!AA149+M149</f>
        <v>13422895.360591199</v>
      </c>
    </row>
    <row r="150" spans="1:14" ht="13.8" x14ac:dyDescent="0.25">
      <c r="A150" s="29">
        <v>444</v>
      </c>
      <c r="B150" s="38" t="s">
        <v>148</v>
      </c>
      <c r="C150" s="47">
        <v>4052740.8026000005</v>
      </c>
      <c r="D150" s="47">
        <v>1365784.7542839998</v>
      </c>
      <c r="E150" s="47">
        <f t="shared" si="4"/>
        <v>2686956.048316001</v>
      </c>
      <c r="F150" s="55">
        <f>'Vos-laskelma'!I150+E150</f>
        <v>92382420.753301293</v>
      </c>
      <c r="G150" s="72"/>
      <c r="H150" s="72"/>
      <c r="I150" s="90">
        <v>444</v>
      </c>
      <c r="J150" s="38" t="s">
        <v>148</v>
      </c>
      <c r="K150" s="47">
        <v>3671719.1364000007</v>
      </c>
      <c r="L150" s="47">
        <v>1160418.5915279998</v>
      </c>
      <c r="M150" s="73">
        <f t="shared" si="5"/>
        <v>2511300.5448720008</v>
      </c>
      <c r="N150" s="55">
        <f>'Vos-laskelma'!AA150+M150</f>
        <v>82036690.254319176</v>
      </c>
    </row>
    <row r="151" spans="1:14" ht="13.8" x14ac:dyDescent="0.25">
      <c r="A151" s="29">
        <v>445</v>
      </c>
      <c r="B151" s="38" t="s">
        <v>149</v>
      </c>
      <c r="C151" s="47">
        <v>226622.01019999999</v>
      </c>
      <c r="D151" s="47">
        <v>327197.17132000008</v>
      </c>
      <c r="E151" s="92">
        <f t="shared" si="4"/>
        <v>-100575.16112000009</v>
      </c>
      <c r="F151" s="55">
        <f>'Vos-laskelma'!I151+E151</f>
        <v>35150218.968945183</v>
      </c>
      <c r="G151" s="72"/>
      <c r="H151" s="72"/>
      <c r="I151" s="90">
        <v>445</v>
      </c>
      <c r="J151" s="38" t="s">
        <v>149</v>
      </c>
      <c r="K151" s="47">
        <v>213527.45680000004</v>
      </c>
      <c r="L151" s="47">
        <v>261193.44277600001</v>
      </c>
      <c r="M151" s="73">
        <f t="shared" si="5"/>
        <v>-47665.985975999967</v>
      </c>
      <c r="N151" s="55">
        <f>'Vos-laskelma'!AA151+M151</f>
        <v>31668862.123457331</v>
      </c>
    </row>
    <row r="152" spans="1:14" ht="13.8" x14ac:dyDescent="0.25">
      <c r="A152" s="29">
        <v>475</v>
      </c>
      <c r="B152" s="38" t="s">
        <v>150</v>
      </c>
      <c r="C152" s="47">
        <v>654304.91599999997</v>
      </c>
      <c r="D152" s="47">
        <v>98697.201679999998</v>
      </c>
      <c r="E152" s="47">
        <f t="shared" si="4"/>
        <v>555607.71432000003</v>
      </c>
      <c r="F152" s="55">
        <f>'Vos-laskelma'!I152+E152</f>
        <v>19922303.055226795</v>
      </c>
      <c r="G152" s="72"/>
      <c r="H152" s="72"/>
      <c r="I152" s="90">
        <v>475</v>
      </c>
      <c r="J152" s="38" t="s">
        <v>150</v>
      </c>
      <c r="K152" s="47">
        <v>580478.87239999999</v>
      </c>
      <c r="L152" s="47">
        <v>149056.67504</v>
      </c>
      <c r="M152" s="73">
        <f t="shared" si="5"/>
        <v>431422.19735999999</v>
      </c>
      <c r="N152" s="55">
        <f>'Vos-laskelma'!AA152+M152</f>
        <v>18061187.32377924</v>
      </c>
    </row>
    <row r="153" spans="1:14" ht="13.8" x14ac:dyDescent="0.25">
      <c r="A153" s="29">
        <v>480</v>
      </c>
      <c r="B153" s="38" t="s">
        <v>151</v>
      </c>
      <c r="C153" s="47">
        <v>29808.880000000001</v>
      </c>
      <c r="D153" s="47">
        <v>690075.57200000004</v>
      </c>
      <c r="E153" s="92">
        <f t="shared" si="4"/>
        <v>-660266.69200000004</v>
      </c>
      <c r="F153" s="55">
        <f>'Vos-laskelma'!I153+E153</f>
        <v>4574486.4953911426</v>
      </c>
      <c r="G153" s="72"/>
      <c r="H153" s="72"/>
      <c r="I153" s="90">
        <v>480</v>
      </c>
      <c r="J153" s="38" t="s">
        <v>151</v>
      </c>
      <c r="K153" s="47">
        <v>28451.360000000001</v>
      </c>
      <c r="L153" s="47">
        <v>608859.10400000005</v>
      </c>
      <c r="M153" s="73">
        <f t="shared" si="5"/>
        <v>-580407.74400000006</v>
      </c>
      <c r="N153" s="55">
        <f>'Vos-laskelma'!AA153+M153</f>
        <v>4228684.8618414896</v>
      </c>
    </row>
    <row r="154" spans="1:14" ht="13.8" x14ac:dyDescent="0.25">
      <c r="A154" s="29">
        <v>481</v>
      </c>
      <c r="B154" s="38" t="s">
        <v>152</v>
      </c>
      <c r="C154" s="47">
        <v>299653.76620000001</v>
      </c>
      <c r="D154" s="47">
        <v>496481.80083999992</v>
      </c>
      <c r="E154" s="92">
        <f t="shared" si="4"/>
        <v>-196828.03463999991</v>
      </c>
      <c r="F154" s="55">
        <f>'Vos-laskelma'!I154+E154</f>
        <v>10450315.605650509</v>
      </c>
      <c r="G154" s="72"/>
      <c r="H154" s="72"/>
      <c r="I154" s="90">
        <v>481</v>
      </c>
      <c r="J154" s="38" t="s">
        <v>152</v>
      </c>
      <c r="K154" s="47">
        <v>305923.24839999998</v>
      </c>
      <c r="L154" s="47">
        <v>486788.54392000008</v>
      </c>
      <c r="M154" s="73">
        <f t="shared" si="5"/>
        <v>-180865.2955200001</v>
      </c>
      <c r="N154" s="55">
        <f>'Vos-laskelma'!AA154+M154</f>
        <v>9545392.0047393776</v>
      </c>
    </row>
    <row r="155" spans="1:14" ht="13.8" x14ac:dyDescent="0.25">
      <c r="A155" s="29">
        <v>483</v>
      </c>
      <c r="B155" s="38" t="s">
        <v>153</v>
      </c>
      <c r="C155" s="47">
        <v>74671.244400000011</v>
      </c>
      <c r="D155" s="47">
        <v>38751.544000000002</v>
      </c>
      <c r="E155" s="47">
        <f t="shared" si="4"/>
        <v>35919.700400000009</v>
      </c>
      <c r="F155" s="55">
        <f>'Vos-laskelma'!I155+E155</f>
        <v>4753546.9231143156</v>
      </c>
      <c r="G155" s="72"/>
      <c r="H155" s="72"/>
      <c r="I155" s="90">
        <v>483</v>
      </c>
      <c r="J155" s="38" t="s">
        <v>153</v>
      </c>
      <c r="K155" s="47">
        <v>62592.992000000006</v>
      </c>
      <c r="L155" s="47">
        <v>48367.312000000005</v>
      </c>
      <c r="M155" s="73">
        <f t="shared" si="5"/>
        <v>14225.68</v>
      </c>
      <c r="N155" s="55">
        <f>'Vos-laskelma'!AA155+M155</f>
        <v>4526440.633782723</v>
      </c>
    </row>
    <row r="156" spans="1:14" ht="13.8" x14ac:dyDescent="0.25">
      <c r="A156" s="29">
        <v>484</v>
      </c>
      <c r="B156" s="38" t="s">
        <v>154</v>
      </c>
      <c r="C156" s="47">
        <v>159552.03020000001</v>
      </c>
      <c r="D156" s="47">
        <v>96878.860000000015</v>
      </c>
      <c r="E156" s="47">
        <f t="shared" si="4"/>
        <v>62673.170199999993</v>
      </c>
      <c r="F156" s="55">
        <f>'Vos-laskelma'!I156+E156</f>
        <v>11407376.396975981</v>
      </c>
      <c r="G156" s="72"/>
      <c r="H156" s="72"/>
      <c r="I156" s="90">
        <v>484</v>
      </c>
      <c r="J156" s="38" t="s">
        <v>154</v>
      </c>
      <c r="K156" s="47">
        <v>142327.92840000003</v>
      </c>
      <c r="L156" s="47">
        <v>93960.616399999999</v>
      </c>
      <c r="M156" s="73">
        <f t="shared" si="5"/>
        <v>48367.312000000034</v>
      </c>
      <c r="N156" s="55">
        <f>'Vos-laskelma'!AA156+M156</f>
        <v>11804454.077480165</v>
      </c>
    </row>
    <row r="157" spans="1:14" ht="13.8" x14ac:dyDescent="0.25">
      <c r="A157" s="29">
        <v>489</v>
      </c>
      <c r="B157" s="38" t="s">
        <v>155</v>
      </c>
      <c r="C157" s="47">
        <v>0</v>
      </c>
      <c r="D157" s="47">
        <v>1425535.1638</v>
      </c>
      <c r="E157" s="92">
        <f t="shared" si="4"/>
        <v>-1425535.1638</v>
      </c>
      <c r="F157" s="55">
        <f>'Vos-laskelma'!I157+E157</f>
        <v>6688320.1661132975</v>
      </c>
      <c r="G157" s="72"/>
      <c r="H157" s="72"/>
      <c r="I157" s="90">
        <v>489</v>
      </c>
      <c r="J157" s="38" t="s">
        <v>155</v>
      </c>
      <c r="K157" s="47">
        <v>0</v>
      </c>
      <c r="L157" s="47">
        <v>1340770.3400000003</v>
      </c>
      <c r="M157" s="73">
        <f t="shared" si="5"/>
        <v>-1340770.3400000003</v>
      </c>
      <c r="N157" s="55">
        <f>'Vos-laskelma'!AA157+M157</f>
        <v>6617272.0596909095</v>
      </c>
    </row>
    <row r="158" spans="1:14" ht="13.8" x14ac:dyDescent="0.25">
      <c r="A158" s="29">
        <v>491</v>
      </c>
      <c r="B158" s="38" t="s">
        <v>156</v>
      </c>
      <c r="C158" s="47">
        <v>826078.58699999994</v>
      </c>
      <c r="D158" s="47">
        <v>641452.81738800008</v>
      </c>
      <c r="E158" s="47">
        <f t="shared" si="4"/>
        <v>184625.76961199986</v>
      </c>
      <c r="F158" s="55">
        <f>'Vos-laskelma'!I158+E158</f>
        <v>134484126.18589175</v>
      </c>
      <c r="G158" s="72"/>
      <c r="H158" s="72"/>
      <c r="I158" s="90">
        <v>491</v>
      </c>
      <c r="J158" s="38" t="s">
        <v>156</v>
      </c>
      <c r="K158" s="47">
        <v>626072.17680000002</v>
      </c>
      <c r="L158" s="47">
        <v>726647.73439999996</v>
      </c>
      <c r="M158" s="73">
        <f t="shared" si="5"/>
        <v>-100575.55759999994</v>
      </c>
      <c r="N158" s="55">
        <f>'Vos-laskelma'!AA158+M158</f>
        <v>127775415.36572114</v>
      </c>
    </row>
    <row r="159" spans="1:14" ht="13.8" x14ac:dyDescent="0.25">
      <c r="A159" s="29">
        <v>494</v>
      </c>
      <c r="B159" s="38" t="s">
        <v>157</v>
      </c>
      <c r="C159" s="47">
        <v>205755.79419999997</v>
      </c>
      <c r="D159" s="47">
        <v>132630.140228</v>
      </c>
      <c r="E159" s="47">
        <f t="shared" si="4"/>
        <v>73125.653971999971</v>
      </c>
      <c r="F159" s="55">
        <f>'Vos-laskelma'!I159+E159</f>
        <v>29308979.362397984</v>
      </c>
      <c r="G159" s="72"/>
      <c r="H159" s="72"/>
      <c r="I159" s="90">
        <v>494</v>
      </c>
      <c r="J159" s="38" t="s">
        <v>157</v>
      </c>
      <c r="K159" s="47">
        <v>236146.28800000003</v>
      </c>
      <c r="L159" s="47">
        <v>92993.270159999985</v>
      </c>
      <c r="M159" s="73">
        <f t="shared" si="5"/>
        <v>143153.01784000004</v>
      </c>
      <c r="N159" s="55">
        <f>'Vos-laskelma'!AA159+M159</f>
        <v>27774109.103819478</v>
      </c>
    </row>
    <row r="160" spans="1:14" ht="13.8" x14ac:dyDescent="0.25">
      <c r="A160" s="29">
        <v>495</v>
      </c>
      <c r="B160" s="38" t="s">
        <v>158</v>
      </c>
      <c r="C160" s="47">
        <v>4545.8541999999998</v>
      </c>
      <c r="D160" s="47">
        <v>162458.39599999998</v>
      </c>
      <c r="E160" s="92">
        <f t="shared" si="4"/>
        <v>-157912.54179999998</v>
      </c>
      <c r="F160" s="55">
        <f>'Vos-laskelma'!I160+E160</f>
        <v>5827930.6228123279</v>
      </c>
      <c r="G160" s="72"/>
      <c r="H160" s="72"/>
      <c r="I160" s="90">
        <v>495</v>
      </c>
      <c r="J160" s="38" t="s">
        <v>158</v>
      </c>
      <c r="K160" s="47">
        <v>11380.544000000002</v>
      </c>
      <c r="L160" s="47">
        <v>53630.813600000009</v>
      </c>
      <c r="M160" s="73">
        <f t="shared" si="5"/>
        <v>-42250.269600000007</v>
      </c>
      <c r="N160" s="55">
        <f>'Vos-laskelma'!AA160+M160</f>
        <v>5647996.11793698</v>
      </c>
    </row>
    <row r="161" spans="1:14" ht="13.8" x14ac:dyDescent="0.25">
      <c r="A161" s="29">
        <v>498</v>
      </c>
      <c r="B161" s="38" t="s">
        <v>159</v>
      </c>
      <c r="C161" s="47">
        <v>131308.1164</v>
      </c>
      <c r="D161" s="47">
        <v>68962.843880000015</v>
      </c>
      <c r="E161" s="47">
        <f t="shared" si="4"/>
        <v>62345.272519999984</v>
      </c>
      <c r="F161" s="55">
        <f>'Vos-laskelma'!I161+E161</f>
        <v>10417333.232109088</v>
      </c>
      <c r="G161" s="72"/>
      <c r="H161" s="72"/>
      <c r="I161" s="90">
        <v>498</v>
      </c>
      <c r="J161" s="38" t="s">
        <v>159</v>
      </c>
      <c r="K161" s="47">
        <v>72550.968000000008</v>
      </c>
      <c r="L161" s="47">
        <v>57642.45536</v>
      </c>
      <c r="M161" s="73">
        <f t="shared" si="5"/>
        <v>14908.512640000008</v>
      </c>
      <c r="N161" s="55">
        <f>'Vos-laskelma'!AA161+M161</f>
        <v>9816432.7397299521</v>
      </c>
    </row>
    <row r="162" spans="1:14" ht="13.8" x14ac:dyDescent="0.25">
      <c r="A162" s="29">
        <v>499</v>
      </c>
      <c r="B162" s="38" t="s">
        <v>160</v>
      </c>
      <c r="C162" s="47">
        <v>1040553.4786</v>
      </c>
      <c r="D162" s="47">
        <v>703444.85468000011</v>
      </c>
      <c r="E162" s="47">
        <f t="shared" si="4"/>
        <v>337108.62391999993</v>
      </c>
      <c r="F162" s="55">
        <f>'Vos-laskelma'!I162+E162</f>
        <v>43839929.496524565</v>
      </c>
      <c r="G162" s="72"/>
      <c r="H162" s="72"/>
      <c r="I162" s="90">
        <v>499</v>
      </c>
      <c r="J162" s="38" t="s">
        <v>160</v>
      </c>
      <c r="K162" s="47">
        <v>850695.66399999999</v>
      </c>
      <c r="L162" s="47">
        <v>630140.72128000017</v>
      </c>
      <c r="M162" s="73">
        <f t="shared" si="5"/>
        <v>220554.94271999982</v>
      </c>
      <c r="N162" s="55">
        <f>'Vos-laskelma'!AA162+M162</f>
        <v>39787623.330685817</v>
      </c>
    </row>
    <row r="163" spans="1:14" ht="13.8" x14ac:dyDescent="0.25">
      <c r="A163" s="29">
        <v>500</v>
      </c>
      <c r="B163" s="38" t="s">
        <v>161</v>
      </c>
      <c r="C163" s="47">
        <v>128178.18399999999</v>
      </c>
      <c r="D163" s="47">
        <v>299902.67034800001</v>
      </c>
      <c r="E163" s="92">
        <f t="shared" si="4"/>
        <v>-171724.48634800001</v>
      </c>
      <c r="F163" s="55">
        <f>'Vos-laskelma'!I163+E163</f>
        <v>14527167.963422146</v>
      </c>
      <c r="G163" s="72"/>
      <c r="H163" s="72"/>
      <c r="I163" s="90">
        <v>500</v>
      </c>
      <c r="J163" s="38" t="s">
        <v>161</v>
      </c>
      <c r="K163" s="47">
        <v>96805.752399999998</v>
      </c>
      <c r="L163" s="47">
        <v>302423.73112000001</v>
      </c>
      <c r="M163" s="73">
        <f t="shared" si="5"/>
        <v>-205617.97872000001</v>
      </c>
      <c r="N163" s="55">
        <f>'Vos-laskelma'!AA163+M163</f>
        <v>13106801.844524471</v>
      </c>
    </row>
    <row r="164" spans="1:14" ht="13.8" x14ac:dyDescent="0.25">
      <c r="A164" s="29">
        <v>503</v>
      </c>
      <c r="B164" s="38" t="s">
        <v>162</v>
      </c>
      <c r="C164" s="47">
        <v>374325.01060000004</v>
      </c>
      <c r="D164" s="47">
        <v>234476.65007999996</v>
      </c>
      <c r="E164" s="47">
        <f t="shared" si="4"/>
        <v>139848.36052000007</v>
      </c>
      <c r="F164" s="55">
        <f>'Vos-laskelma'!I164+E164</f>
        <v>19777661.528216138</v>
      </c>
      <c r="G164" s="72"/>
      <c r="H164" s="72"/>
      <c r="I164" s="90">
        <v>503</v>
      </c>
      <c r="J164" s="38" t="s">
        <v>162</v>
      </c>
      <c r="K164" s="47">
        <v>337219.74440000003</v>
      </c>
      <c r="L164" s="47">
        <v>235349.64992000003</v>
      </c>
      <c r="M164" s="73">
        <f t="shared" si="5"/>
        <v>101870.09448</v>
      </c>
      <c r="N164" s="55">
        <f>'Vos-laskelma'!AA164+M164</f>
        <v>18078968.586504765</v>
      </c>
    </row>
    <row r="165" spans="1:14" ht="13.8" x14ac:dyDescent="0.25">
      <c r="A165" s="29">
        <v>504</v>
      </c>
      <c r="B165" s="38" t="s">
        <v>163</v>
      </c>
      <c r="C165" s="47">
        <v>53730.506200000003</v>
      </c>
      <c r="D165" s="47">
        <v>986822.97240000009</v>
      </c>
      <c r="E165" s="92">
        <f t="shared" si="4"/>
        <v>-933092.46620000014</v>
      </c>
      <c r="F165" s="55">
        <f>'Vos-laskelma'!I165+E165</f>
        <v>4502964.9965790138</v>
      </c>
      <c r="G165" s="72"/>
      <c r="H165" s="72"/>
      <c r="I165" s="90">
        <v>504</v>
      </c>
      <c r="J165" s="38" t="s">
        <v>163</v>
      </c>
      <c r="K165" s="47">
        <v>32790.1924</v>
      </c>
      <c r="L165" s="47">
        <v>909589.97920000006</v>
      </c>
      <c r="M165" s="73">
        <f t="shared" si="5"/>
        <v>-876799.78680000012</v>
      </c>
      <c r="N165" s="55">
        <f>'Vos-laskelma'!AA165+M165</f>
        <v>4260400.3631248577</v>
      </c>
    </row>
    <row r="166" spans="1:14" ht="13.8" x14ac:dyDescent="0.25">
      <c r="A166" s="29">
        <v>505</v>
      </c>
      <c r="B166" s="38" t="s">
        <v>164</v>
      </c>
      <c r="C166" s="47">
        <v>892850.47820000013</v>
      </c>
      <c r="D166" s="47">
        <v>2313865.1253479999</v>
      </c>
      <c r="E166" s="92">
        <f t="shared" si="4"/>
        <v>-1421014.6471479996</v>
      </c>
      <c r="F166" s="55">
        <f>'Vos-laskelma'!I166+E166</f>
        <v>34402305.146041423</v>
      </c>
      <c r="G166" s="72"/>
      <c r="H166" s="72"/>
      <c r="I166" s="90">
        <v>505</v>
      </c>
      <c r="J166" s="38" t="s">
        <v>164</v>
      </c>
      <c r="K166" s="47">
        <v>981856.43360000011</v>
      </c>
      <c r="L166" s="47">
        <v>2080743.2688560004</v>
      </c>
      <c r="M166" s="73">
        <f t="shared" si="5"/>
        <v>-1098886.8352560003</v>
      </c>
      <c r="N166" s="55">
        <f>'Vos-laskelma'!AA166+M166</f>
        <v>31581870.956717685</v>
      </c>
    </row>
    <row r="167" spans="1:14" ht="13.8" x14ac:dyDescent="0.25">
      <c r="A167" s="29">
        <v>507</v>
      </c>
      <c r="B167" s="38" t="s">
        <v>165</v>
      </c>
      <c r="C167" s="47">
        <v>260976.7444</v>
      </c>
      <c r="D167" s="47">
        <v>142769.63076</v>
      </c>
      <c r="E167" s="47">
        <f t="shared" si="4"/>
        <v>118207.11364</v>
      </c>
      <c r="F167" s="55">
        <f>'Vos-laskelma'!I167+E167</f>
        <v>20469941.741202753</v>
      </c>
      <c r="G167" s="72"/>
      <c r="H167" s="72"/>
      <c r="I167" s="90">
        <v>507</v>
      </c>
      <c r="J167" s="38" t="s">
        <v>165</v>
      </c>
      <c r="K167" s="47">
        <v>276049.32040000003</v>
      </c>
      <c r="L167" s="47">
        <v>82153.301999999996</v>
      </c>
      <c r="M167" s="73">
        <f t="shared" si="5"/>
        <v>193896.01840000003</v>
      </c>
      <c r="N167" s="55">
        <f>'Vos-laskelma'!AA167+M167</f>
        <v>19737350.446439587</v>
      </c>
    </row>
    <row r="168" spans="1:14" ht="13.8" x14ac:dyDescent="0.25">
      <c r="A168" s="29">
        <v>508</v>
      </c>
      <c r="B168" s="38" t="s">
        <v>166</v>
      </c>
      <c r="C168" s="47">
        <v>365158.77999999991</v>
      </c>
      <c r="D168" s="47">
        <v>96953.382199999993</v>
      </c>
      <c r="E168" s="47">
        <f t="shared" si="4"/>
        <v>268205.39779999992</v>
      </c>
      <c r="F168" s="55">
        <f>'Vos-laskelma'!I168+E168</f>
        <v>26988281.735804066</v>
      </c>
      <c r="G168" s="72"/>
      <c r="H168" s="72"/>
      <c r="I168" s="90">
        <v>508</v>
      </c>
      <c r="J168" s="38" t="s">
        <v>166</v>
      </c>
      <c r="K168" s="47">
        <v>411335.53720000002</v>
      </c>
      <c r="L168" s="47">
        <v>153850.7292</v>
      </c>
      <c r="M168" s="73">
        <f t="shared" si="5"/>
        <v>257484.80800000002</v>
      </c>
      <c r="N168" s="55">
        <f>'Vos-laskelma'!AA168+M168</f>
        <v>25961677.147738788</v>
      </c>
    </row>
    <row r="169" spans="1:14" ht="13.8" x14ac:dyDescent="0.25">
      <c r="A169" s="29">
        <v>529</v>
      </c>
      <c r="B169" s="38" t="s">
        <v>167</v>
      </c>
      <c r="C169" s="47">
        <v>327972.2022</v>
      </c>
      <c r="D169" s="47">
        <v>530568.2551200001</v>
      </c>
      <c r="E169" s="92">
        <f t="shared" si="4"/>
        <v>-202596.0529200001</v>
      </c>
      <c r="F169" s="55">
        <f>'Vos-laskelma'!I169+E169</f>
        <v>20913768.775833331</v>
      </c>
      <c r="G169" s="72"/>
      <c r="H169" s="72"/>
      <c r="I169" s="90">
        <v>529</v>
      </c>
      <c r="J169" s="38" t="s">
        <v>167</v>
      </c>
      <c r="K169" s="47">
        <v>446686.35200000019</v>
      </c>
      <c r="L169" s="47">
        <v>563915.913176</v>
      </c>
      <c r="M169" s="73">
        <f t="shared" si="5"/>
        <v>-117229.56117599981</v>
      </c>
      <c r="N169" s="55">
        <f>'Vos-laskelma'!AA169+M169</f>
        <v>18883867.052657478</v>
      </c>
    </row>
    <row r="170" spans="1:14" ht="13.8" x14ac:dyDescent="0.25">
      <c r="A170" s="29">
        <v>531</v>
      </c>
      <c r="B170" s="38" t="s">
        <v>168</v>
      </c>
      <c r="C170" s="47">
        <v>108876.9342</v>
      </c>
      <c r="D170" s="47">
        <v>174858.89008000001</v>
      </c>
      <c r="E170" s="92">
        <f t="shared" si="4"/>
        <v>-65981.955880000009</v>
      </c>
      <c r="F170" s="55">
        <f>'Vos-laskelma'!I170+E170</f>
        <v>13473663.886190915</v>
      </c>
      <c r="G170" s="72"/>
      <c r="H170" s="72"/>
      <c r="I170" s="90">
        <v>531</v>
      </c>
      <c r="J170" s="38" t="s">
        <v>168</v>
      </c>
      <c r="K170" s="47">
        <v>81086.376000000004</v>
      </c>
      <c r="L170" s="47">
        <v>189093.42883200001</v>
      </c>
      <c r="M170" s="73">
        <f t="shared" si="5"/>
        <v>-108007.052832</v>
      </c>
      <c r="N170" s="55">
        <f>'Vos-laskelma'!AA170+M170</f>
        <v>12609015.610073533</v>
      </c>
    </row>
    <row r="171" spans="1:14" ht="13.8" x14ac:dyDescent="0.25">
      <c r="A171" s="29">
        <v>535</v>
      </c>
      <c r="B171" s="38" t="s">
        <v>169</v>
      </c>
      <c r="C171" s="47">
        <v>255089.49059999996</v>
      </c>
      <c r="D171" s="47">
        <v>340119.32080000004</v>
      </c>
      <c r="E171" s="92">
        <f t="shared" si="4"/>
        <v>-85029.830200000084</v>
      </c>
      <c r="F171" s="55">
        <f>'Vos-laskelma'!I171+E171</f>
        <v>43855038.63377285</v>
      </c>
      <c r="G171" s="72"/>
      <c r="H171" s="72"/>
      <c r="I171" s="90">
        <v>535</v>
      </c>
      <c r="J171" s="38" t="s">
        <v>169</v>
      </c>
      <c r="K171" s="47">
        <v>192188.93680000002</v>
      </c>
      <c r="L171" s="47">
        <v>244752.82439999995</v>
      </c>
      <c r="M171" s="73">
        <f t="shared" si="5"/>
        <v>-52563.887599999929</v>
      </c>
      <c r="N171" s="55">
        <f>'Vos-laskelma'!AA171+M171</f>
        <v>40897423.65300414</v>
      </c>
    </row>
    <row r="172" spans="1:14" ht="13.8" x14ac:dyDescent="0.25">
      <c r="A172" s="29">
        <v>536</v>
      </c>
      <c r="B172" s="38" t="s">
        <v>170</v>
      </c>
      <c r="C172" s="47">
        <v>849776.64660000009</v>
      </c>
      <c r="D172" s="47">
        <v>1068809.3159519997</v>
      </c>
      <c r="E172" s="92">
        <f t="shared" si="4"/>
        <v>-219032.66935199965</v>
      </c>
      <c r="F172" s="55">
        <f>'Vos-laskelma'!I172+E172</f>
        <v>52094232.979042567</v>
      </c>
      <c r="G172" s="72"/>
      <c r="H172" s="72"/>
      <c r="I172" s="90">
        <v>536</v>
      </c>
      <c r="J172" s="38" t="s">
        <v>170</v>
      </c>
      <c r="K172" s="47">
        <v>747274.97039999999</v>
      </c>
      <c r="L172" s="47">
        <v>912203.23661600007</v>
      </c>
      <c r="M172" s="73">
        <f t="shared" si="5"/>
        <v>-164928.26621600008</v>
      </c>
      <c r="N172" s="55">
        <f>'Vos-laskelma'!AA172+M172</f>
        <v>46727286.047865033</v>
      </c>
    </row>
    <row r="173" spans="1:14" ht="13.8" x14ac:dyDescent="0.25">
      <c r="A173" s="29">
        <v>538</v>
      </c>
      <c r="B173" s="38" t="s">
        <v>171</v>
      </c>
      <c r="C173" s="47">
        <v>152174.33240000001</v>
      </c>
      <c r="D173" s="47">
        <v>138238.68100000001</v>
      </c>
      <c r="E173" s="47">
        <f t="shared" si="4"/>
        <v>13935.651400000002</v>
      </c>
      <c r="F173" s="55">
        <f>'Vos-laskelma'!I173+E173</f>
        <v>11113504.68286182</v>
      </c>
      <c r="G173" s="72"/>
      <c r="H173" s="72"/>
      <c r="I173" s="90">
        <v>538</v>
      </c>
      <c r="J173" s="38" t="s">
        <v>171</v>
      </c>
      <c r="K173" s="47">
        <v>95383.184399999998</v>
      </c>
      <c r="L173" s="47">
        <v>143565.56255999999</v>
      </c>
      <c r="M173" s="73">
        <f t="shared" si="5"/>
        <v>-48182.378159999993</v>
      </c>
      <c r="N173" s="55">
        <f>'Vos-laskelma'!AA173+M173</f>
        <v>10040700.80709973</v>
      </c>
    </row>
    <row r="174" spans="1:14" ht="13.8" x14ac:dyDescent="0.25">
      <c r="A174" s="29">
        <v>541</v>
      </c>
      <c r="B174" s="38" t="s">
        <v>172</v>
      </c>
      <c r="C174" s="47">
        <v>73106.278200000001</v>
      </c>
      <c r="D174" s="47">
        <v>143857.65487999999</v>
      </c>
      <c r="E174" s="92">
        <f t="shared" si="4"/>
        <v>-70751.376679999987</v>
      </c>
      <c r="F174" s="55">
        <f>'Vos-laskelma'!I174+E174</f>
        <v>43565993.563164935</v>
      </c>
      <c r="G174" s="72"/>
      <c r="H174" s="72"/>
      <c r="I174" s="90">
        <v>541</v>
      </c>
      <c r="J174" s="38" t="s">
        <v>172</v>
      </c>
      <c r="K174" s="47">
        <v>62664.120399999993</v>
      </c>
      <c r="L174" s="47">
        <v>96307.853600000002</v>
      </c>
      <c r="M174" s="73">
        <f t="shared" si="5"/>
        <v>-33643.73320000001</v>
      </c>
      <c r="N174" s="55">
        <f>'Vos-laskelma'!AA174+M174</f>
        <v>41418649.818425298</v>
      </c>
    </row>
    <row r="175" spans="1:14" ht="13.8" x14ac:dyDescent="0.25">
      <c r="A175" s="29">
        <v>543</v>
      </c>
      <c r="B175" s="38" t="s">
        <v>173</v>
      </c>
      <c r="C175" s="47">
        <v>700657.72440000006</v>
      </c>
      <c r="D175" s="47">
        <v>973926.1604680001</v>
      </c>
      <c r="E175" s="92">
        <f t="shared" si="4"/>
        <v>-273268.43606800004</v>
      </c>
      <c r="F175" s="55">
        <f>'Vos-laskelma'!I175+E175</f>
        <v>45294309.789928094</v>
      </c>
      <c r="G175" s="72"/>
      <c r="H175" s="72"/>
      <c r="I175" s="90">
        <v>543</v>
      </c>
      <c r="J175" s="38" t="s">
        <v>173</v>
      </c>
      <c r="K175" s="47">
        <v>547830.93680000002</v>
      </c>
      <c r="L175" s="47">
        <v>904824.37639999983</v>
      </c>
      <c r="M175" s="73">
        <f t="shared" si="5"/>
        <v>-356993.43959999981</v>
      </c>
      <c r="N175" s="55">
        <f>'Vos-laskelma'!AA175+M175</f>
        <v>41212645.287799291</v>
      </c>
    </row>
    <row r="176" spans="1:14" ht="13.8" x14ac:dyDescent="0.25">
      <c r="A176" s="29">
        <v>545</v>
      </c>
      <c r="B176" s="38" t="s">
        <v>174</v>
      </c>
      <c r="C176" s="47">
        <v>235490.15200000003</v>
      </c>
      <c r="D176" s="47">
        <v>126762.2622</v>
      </c>
      <c r="E176" s="47">
        <f t="shared" si="4"/>
        <v>108727.88980000003</v>
      </c>
      <c r="F176" s="55">
        <f>'Vos-laskelma'!I176+E176</f>
        <v>37751374.156013787</v>
      </c>
      <c r="G176" s="72"/>
      <c r="H176" s="72"/>
      <c r="I176" s="90">
        <v>545</v>
      </c>
      <c r="J176" s="38" t="s">
        <v>174</v>
      </c>
      <c r="K176" s="47">
        <v>206272.36000000004</v>
      </c>
      <c r="L176" s="47">
        <v>143750.49640000003</v>
      </c>
      <c r="M176" s="73">
        <f t="shared" si="5"/>
        <v>62521.863600000012</v>
      </c>
      <c r="N176" s="55">
        <f>'Vos-laskelma'!AA176+M176</f>
        <v>34576101.167033114</v>
      </c>
    </row>
    <row r="177" spans="1:14" ht="13.8" x14ac:dyDescent="0.25">
      <c r="A177" s="29">
        <v>560</v>
      </c>
      <c r="B177" s="38" t="s">
        <v>175</v>
      </c>
      <c r="C177" s="47">
        <v>1220971.7248000002</v>
      </c>
      <c r="D177" s="47">
        <v>953019.70248000009</v>
      </c>
      <c r="E177" s="47">
        <f t="shared" si="4"/>
        <v>267952.02232000011</v>
      </c>
      <c r="F177" s="55">
        <f>'Vos-laskelma'!I177+E177</f>
        <v>39450266.302820519</v>
      </c>
      <c r="G177" s="72"/>
      <c r="H177" s="72"/>
      <c r="I177" s="90">
        <v>560</v>
      </c>
      <c r="J177" s="38" t="s">
        <v>175</v>
      </c>
      <c r="K177" s="47">
        <v>1108393.8572000002</v>
      </c>
      <c r="L177" s="47">
        <v>740135.101608</v>
      </c>
      <c r="M177" s="73">
        <f t="shared" si="5"/>
        <v>368258.75559200021</v>
      </c>
      <c r="N177" s="55">
        <f>'Vos-laskelma'!AA177+M177</f>
        <v>36677697.483051322</v>
      </c>
    </row>
    <row r="178" spans="1:14" ht="13.8" x14ac:dyDescent="0.25">
      <c r="A178" s="29">
        <v>561</v>
      </c>
      <c r="B178" s="38" t="s">
        <v>176</v>
      </c>
      <c r="C178" s="47">
        <v>14904.44</v>
      </c>
      <c r="D178" s="47">
        <v>570914.57419999992</v>
      </c>
      <c r="E178" s="92">
        <f t="shared" si="4"/>
        <v>-556010.13419999997</v>
      </c>
      <c r="F178" s="55">
        <f>'Vos-laskelma'!I178+E178</f>
        <v>3701837.5714077009</v>
      </c>
      <c r="G178" s="72"/>
      <c r="H178" s="72"/>
      <c r="I178" s="90">
        <v>561</v>
      </c>
      <c r="J178" s="38" t="s">
        <v>176</v>
      </c>
      <c r="K178" s="47">
        <v>11451.672399999999</v>
      </c>
      <c r="L178" s="47">
        <v>745496.76040000026</v>
      </c>
      <c r="M178" s="73">
        <f t="shared" si="5"/>
        <v>-734045.08800000022</v>
      </c>
      <c r="N178" s="55">
        <f>'Vos-laskelma'!AA178+M178</f>
        <v>3312706.4142643055</v>
      </c>
    </row>
    <row r="179" spans="1:14" ht="13.8" x14ac:dyDescent="0.25">
      <c r="A179" s="29">
        <v>562</v>
      </c>
      <c r="B179" s="38" t="s">
        <v>177</v>
      </c>
      <c r="C179" s="47">
        <v>302634.65419999999</v>
      </c>
      <c r="D179" s="47">
        <v>296802.54682799999</v>
      </c>
      <c r="E179" s="47">
        <f t="shared" si="4"/>
        <v>5832.1073719999986</v>
      </c>
      <c r="F179" s="55">
        <f>'Vos-laskelma'!I179+E179</f>
        <v>26831344.875705402</v>
      </c>
      <c r="G179" s="72"/>
      <c r="H179" s="72"/>
      <c r="I179" s="90">
        <v>562</v>
      </c>
      <c r="J179" s="38" t="s">
        <v>177</v>
      </c>
      <c r="K179" s="47">
        <v>247882.47400000005</v>
      </c>
      <c r="L179" s="47">
        <v>297056.382056</v>
      </c>
      <c r="M179" s="73">
        <f t="shared" si="5"/>
        <v>-49173.908055999957</v>
      </c>
      <c r="N179" s="55">
        <f>'Vos-laskelma'!AA179+M179</f>
        <v>25192150.693461038</v>
      </c>
    </row>
    <row r="180" spans="1:14" ht="13.8" x14ac:dyDescent="0.25">
      <c r="A180" s="29">
        <v>563</v>
      </c>
      <c r="B180" s="38" t="s">
        <v>178</v>
      </c>
      <c r="C180" s="47">
        <v>274241.69600000005</v>
      </c>
      <c r="D180" s="47">
        <v>121113.47944000001</v>
      </c>
      <c r="E180" s="47">
        <f t="shared" si="4"/>
        <v>153128.21656000003</v>
      </c>
      <c r="F180" s="55">
        <f>'Vos-laskelma'!I180+E180</f>
        <v>29267845.593478329</v>
      </c>
      <c r="G180" s="72"/>
      <c r="H180" s="72"/>
      <c r="I180" s="90">
        <v>563</v>
      </c>
      <c r="J180" s="38" t="s">
        <v>178</v>
      </c>
      <c r="K180" s="47">
        <v>361403.40039999998</v>
      </c>
      <c r="L180" s="47">
        <v>76942.435416000008</v>
      </c>
      <c r="M180" s="73">
        <f t="shared" si="5"/>
        <v>284460.96498399996</v>
      </c>
      <c r="N180" s="55">
        <f>'Vos-laskelma'!AA180+M180</f>
        <v>27607831.80728231</v>
      </c>
    </row>
    <row r="181" spans="1:14" ht="13.8" x14ac:dyDescent="0.25">
      <c r="A181" s="29">
        <v>564</v>
      </c>
      <c r="B181" s="38" t="s">
        <v>179</v>
      </c>
      <c r="C181" s="47">
        <v>1518166.2584000002</v>
      </c>
      <c r="D181" s="47">
        <v>13964735.924215995</v>
      </c>
      <c r="E181" s="92">
        <f t="shared" si="4"/>
        <v>-12446569.665815994</v>
      </c>
      <c r="F181" s="55">
        <f>'Vos-laskelma'!I181+E181</f>
        <v>331505277.79703814</v>
      </c>
      <c r="G181" s="72"/>
      <c r="H181" s="72"/>
      <c r="I181" s="90">
        <v>564</v>
      </c>
      <c r="J181" s="38" t="s">
        <v>179</v>
      </c>
      <c r="K181" s="47">
        <v>1154200.5467999999</v>
      </c>
      <c r="L181" s="47">
        <v>13100122.859879991</v>
      </c>
      <c r="M181" s="73">
        <f t="shared" si="5"/>
        <v>-11945922.31307999</v>
      </c>
      <c r="N181" s="55">
        <f>'Vos-laskelma'!AA181+M181</f>
        <v>310815388.98754019</v>
      </c>
    </row>
    <row r="182" spans="1:14" ht="13.8" x14ac:dyDescent="0.25">
      <c r="A182" s="29">
        <v>576</v>
      </c>
      <c r="B182" s="38" t="s">
        <v>180</v>
      </c>
      <c r="C182" s="47">
        <v>31299.324000000001</v>
      </c>
      <c r="D182" s="47">
        <v>93257.081080000004</v>
      </c>
      <c r="E182" s="92">
        <f t="shared" si="4"/>
        <v>-61957.757080000003</v>
      </c>
      <c r="F182" s="55">
        <f>'Vos-laskelma'!I182+E182</f>
        <v>11061681.434132457</v>
      </c>
      <c r="G182" s="72"/>
      <c r="H182" s="72"/>
      <c r="I182" s="90">
        <v>576</v>
      </c>
      <c r="J182" s="38" t="s">
        <v>180</v>
      </c>
      <c r="K182" s="47">
        <v>18493.384000000002</v>
      </c>
      <c r="L182" s="47">
        <v>77131.636960000003</v>
      </c>
      <c r="M182" s="73">
        <f t="shared" si="5"/>
        <v>-58638.252959999998</v>
      </c>
      <c r="N182" s="55">
        <f>'Vos-laskelma'!AA182+M182</f>
        <v>10370233.597788334</v>
      </c>
    </row>
    <row r="183" spans="1:14" ht="13.8" x14ac:dyDescent="0.25">
      <c r="A183" s="29">
        <v>577</v>
      </c>
      <c r="B183" s="38" t="s">
        <v>181</v>
      </c>
      <c r="C183" s="47">
        <v>504142.68300000014</v>
      </c>
      <c r="D183" s="47">
        <v>258393.804948</v>
      </c>
      <c r="E183" s="47">
        <f t="shared" si="4"/>
        <v>245748.87805200013</v>
      </c>
      <c r="F183" s="55">
        <f>'Vos-laskelma'!I183+E183</f>
        <v>20696013.232944418</v>
      </c>
      <c r="G183" s="72"/>
      <c r="H183" s="72"/>
      <c r="I183" s="90">
        <v>577</v>
      </c>
      <c r="J183" s="38" t="s">
        <v>181</v>
      </c>
      <c r="K183" s="47">
        <v>472363.7044000001</v>
      </c>
      <c r="L183" s="47">
        <v>304273.06952000002</v>
      </c>
      <c r="M183" s="73">
        <f t="shared" si="5"/>
        <v>168090.63488000009</v>
      </c>
      <c r="N183" s="55">
        <f>'Vos-laskelma'!AA183+M183</f>
        <v>18704609.576306965</v>
      </c>
    </row>
    <row r="184" spans="1:14" ht="13.8" x14ac:dyDescent="0.25">
      <c r="A184" s="29">
        <v>578</v>
      </c>
      <c r="B184" s="38" t="s">
        <v>182</v>
      </c>
      <c r="C184" s="47">
        <v>370449.85619999998</v>
      </c>
      <c r="D184" s="47">
        <v>96878.86</v>
      </c>
      <c r="E184" s="47">
        <f t="shared" si="4"/>
        <v>273570.99619999999</v>
      </c>
      <c r="F184" s="55">
        <f>'Vos-laskelma'!I184+E184</f>
        <v>14059692.88216768</v>
      </c>
      <c r="G184" s="72"/>
      <c r="H184" s="72"/>
      <c r="I184" s="90">
        <v>578</v>
      </c>
      <c r="J184" s="38" t="s">
        <v>182</v>
      </c>
      <c r="K184" s="47">
        <v>125328.2408</v>
      </c>
      <c r="L184" s="47">
        <v>78241.24000000002</v>
      </c>
      <c r="M184" s="73">
        <f t="shared" si="5"/>
        <v>47087.00079999998</v>
      </c>
      <c r="N184" s="55">
        <f>'Vos-laskelma'!AA184+M184</f>
        <v>13830368.007318668</v>
      </c>
    </row>
    <row r="185" spans="1:14" ht="13.8" x14ac:dyDescent="0.25">
      <c r="A185" s="29">
        <v>580</v>
      </c>
      <c r="B185" s="38" t="s">
        <v>183</v>
      </c>
      <c r="C185" s="47">
        <v>62598.648000000008</v>
      </c>
      <c r="D185" s="47">
        <v>47694.208000000006</v>
      </c>
      <c r="E185" s="47">
        <f t="shared" si="4"/>
        <v>14904.440000000002</v>
      </c>
      <c r="F185" s="55">
        <f>'Vos-laskelma'!I185+E185</f>
        <v>18521835.738563608</v>
      </c>
      <c r="G185" s="72"/>
      <c r="H185" s="72"/>
      <c r="I185" s="90">
        <v>580</v>
      </c>
      <c r="J185" s="38" t="s">
        <v>183</v>
      </c>
      <c r="K185" s="47">
        <v>68425.520799999998</v>
      </c>
      <c r="L185" s="47">
        <v>79052.103759999998</v>
      </c>
      <c r="M185" s="73">
        <f t="shared" si="5"/>
        <v>-10626.58296</v>
      </c>
      <c r="N185" s="55">
        <f>'Vos-laskelma'!AA185+M185</f>
        <v>17881567.673311435</v>
      </c>
    </row>
    <row r="186" spans="1:14" ht="13.8" x14ac:dyDescent="0.25">
      <c r="A186" s="29">
        <v>581</v>
      </c>
      <c r="B186" s="38" t="s">
        <v>184</v>
      </c>
      <c r="C186" s="47">
        <v>175946.9142</v>
      </c>
      <c r="D186" s="47">
        <v>74075.066800000015</v>
      </c>
      <c r="E186" s="47">
        <f t="shared" si="4"/>
        <v>101871.84739999998</v>
      </c>
      <c r="F186" s="55">
        <f>'Vos-laskelma'!I186+E186</f>
        <v>22289847.698562846</v>
      </c>
      <c r="G186" s="72"/>
      <c r="H186" s="72"/>
      <c r="I186" s="90">
        <v>581</v>
      </c>
      <c r="J186" s="38" t="s">
        <v>184</v>
      </c>
      <c r="K186" s="47">
        <v>156624.73679999998</v>
      </c>
      <c r="L186" s="47">
        <v>71128.400000000023</v>
      </c>
      <c r="M186" s="73">
        <f t="shared" si="5"/>
        <v>85496.336799999961</v>
      </c>
      <c r="N186" s="55">
        <f>'Vos-laskelma'!AA186+M186</f>
        <v>20633979.208606485</v>
      </c>
    </row>
    <row r="187" spans="1:14" ht="13.8" x14ac:dyDescent="0.25">
      <c r="A187" s="29">
        <v>583</v>
      </c>
      <c r="B187" s="38" t="s">
        <v>185</v>
      </c>
      <c r="C187" s="47">
        <v>96953.382200000007</v>
      </c>
      <c r="D187" s="47">
        <v>7452.22</v>
      </c>
      <c r="E187" s="47">
        <f t="shared" si="4"/>
        <v>89501.162200000006</v>
      </c>
      <c r="F187" s="55">
        <f>'Vos-laskelma'!I187+E187</f>
        <v>5267721.4002879672</v>
      </c>
      <c r="G187" s="72"/>
      <c r="H187" s="72"/>
      <c r="I187" s="90">
        <v>583</v>
      </c>
      <c r="J187" s="38" t="s">
        <v>185</v>
      </c>
      <c r="K187" s="47">
        <v>106692.6</v>
      </c>
      <c r="L187" s="47">
        <v>4338.8324000000002</v>
      </c>
      <c r="M187" s="73">
        <f t="shared" si="5"/>
        <v>102353.76760000001</v>
      </c>
      <c r="N187" s="55">
        <f>'Vos-laskelma'!AA187+M187</f>
        <v>4740128.7166676046</v>
      </c>
    </row>
    <row r="188" spans="1:14" ht="13.8" x14ac:dyDescent="0.25">
      <c r="A188" s="29">
        <v>584</v>
      </c>
      <c r="B188" s="38" t="s">
        <v>186</v>
      </c>
      <c r="C188" s="47">
        <v>50675.096000000005</v>
      </c>
      <c r="D188" s="47">
        <v>0</v>
      </c>
      <c r="E188" s="47">
        <f t="shared" si="4"/>
        <v>50675.096000000005</v>
      </c>
      <c r="F188" s="55">
        <f>'Vos-laskelma'!I188+E188</f>
        <v>13723854.716288611</v>
      </c>
      <c r="G188" s="72"/>
      <c r="H188" s="72"/>
      <c r="I188" s="90">
        <v>584</v>
      </c>
      <c r="J188" s="38" t="s">
        <v>186</v>
      </c>
      <c r="K188" s="47">
        <v>25606.224000000002</v>
      </c>
      <c r="L188" s="47">
        <v>34141.632000000005</v>
      </c>
      <c r="M188" s="73">
        <f t="shared" si="5"/>
        <v>-8535.4080000000031</v>
      </c>
      <c r="N188" s="55">
        <f>'Vos-laskelma'!AA188+M188</f>
        <v>12899457.46779334</v>
      </c>
    </row>
    <row r="189" spans="1:14" ht="13.8" x14ac:dyDescent="0.25">
      <c r="A189" s="29">
        <v>588</v>
      </c>
      <c r="B189" s="38" t="s">
        <v>187</v>
      </c>
      <c r="C189" s="47">
        <v>41732.432000000001</v>
      </c>
      <c r="D189" s="47">
        <v>90857.466239999994</v>
      </c>
      <c r="E189" s="92">
        <f t="shared" si="4"/>
        <v>-49125.034239999994</v>
      </c>
      <c r="F189" s="55">
        <f>'Vos-laskelma'!I189+E189</f>
        <v>6245697.8224021699</v>
      </c>
      <c r="G189" s="72"/>
      <c r="H189" s="72"/>
      <c r="I189" s="90">
        <v>588</v>
      </c>
      <c r="J189" s="38" t="s">
        <v>187</v>
      </c>
      <c r="K189" s="47">
        <v>55551.280400000003</v>
      </c>
      <c r="L189" s="47">
        <v>49420.012320000002</v>
      </c>
      <c r="M189" s="73">
        <f t="shared" si="5"/>
        <v>6131.2680800000016</v>
      </c>
      <c r="N189" s="55">
        <f>'Vos-laskelma'!AA189+M189</f>
        <v>5935077.4161040159</v>
      </c>
    </row>
    <row r="190" spans="1:14" ht="13.8" x14ac:dyDescent="0.25">
      <c r="A190" s="29">
        <v>592</v>
      </c>
      <c r="B190" s="38" t="s">
        <v>188</v>
      </c>
      <c r="C190" s="47">
        <v>177586.40260000003</v>
      </c>
      <c r="D190" s="47">
        <v>68044.730376000007</v>
      </c>
      <c r="E190" s="47">
        <f t="shared" si="4"/>
        <v>109541.67222400002</v>
      </c>
      <c r="F190" s="55">
        <f>'Vos-laskelma'!I190+E190</f>
        <v>11128630.866144903</v>
      </c>
      <c r="G190" s="72"/>
      <c r="H190" s="72"/>
      <c r="I190" s="90">
        <v>592</v>
      </c>
      <c r="J190" s="38" t="s">
        <v>188</v>
      </c>
      <c r="K190" s="47">
        <v>156482.48000000001</v>
      </c>
      <c r="L190" s="47">
        <v>64385.427680000008</v>
      </c>
      <c r="M190" s="73">
        <f t="shared" si="5"/>
        <v>92097.052320000003</v>
      </c>
      <c r="N190" s="55">
        <f>'Vos-laskelma'!AA190+M190</f>
        <v>10866798.747269666</v>
      </c>
    </row>
    <row r="191" spans="1:14" ht="13.8" x14ac:dyDescent="0.25">
      <c r="A191" s="29">
        <v>593</v>
      </c>
      <c r="B191" s="38" t="s">
        <v>189</v>
      </c>
      <c r="C191" s="47">
        <v>255014.96839999995</v>
      </c>
      <c r="D191" s="47">
        <v>405564.71684000001</v>
      </c>
      <c r="E191" s="92">
        <f t="shared" si="4"/>
        <v>-150549.74844000005</v>
      </c>
      <c r="F191" s="55">
        <f>'Vos-laskelma'!I191+E191</f>
        <v>55141016.563341826</v>
      </c>
      <c r="G191" s="72"/>
      <c r="H191" s="72"/>
      <c r="I191" s="90">
        <v>593</v>
      </c>
      <c r="J191" s="38" t="s">
        <v>189</v>
      </c>
      <c r="K191" s="47">
        <v>235079.36199999999</v>
      </c>
      <c r="L191" s="47">
        <v>408333.91872000007</v>
      </c>
      <c r="M191" s="73">
        <f t="shared" si="5"/>
        <v>-173254.55672000008</v>
      </c>
      <c r="N191" s="55">
        <f>'Vos-laskelma'!AA191+M191</f>
        <v>51952646.163964212</v>
      </c>
    </row>
    <row r="192" spans="1:14" ht="13.8" x14ac:dyDescent="0.25">
      <c r="A192" s="29">
        <v>595</v>
      </c>
      <c r="B192" s="38" t="s">
        <v>190</v>
      </c>
      <c r="C192" s="47">
        <v>272825.77420000004</v>
      </c>
      <c r="D192" s="47">
        <v>73881.309080000006</v>
      </c>
      <c r="E192" s="47">
        <f t="shared" si="4"/>
        <v>198944.46512000004</v>
      </c>
      <c r="F192" s="55">
        <f>'Vos-laskelma'!I192+E192</f>
        <v>23136497.472703055</v>
      </c>
      <c r="G192" s="72"/>
      <c r="H192" s="72"/>
      <c r="I192" s="90">
        <v>595</v>
      </c>
      <c r="J192" s="38" t="s">
        <v>190</v>
      </c>
      <c r="K192" s="47">
        <v>159327.61600000001</v>
      </c>
      <c r="L192" s="47">
        <v>64157.816800000001</v>
      </c>
      <c r="M192" s="73">
        <f t="shared" si="5"/>
        <v>95169.799200000009</v>
      </c>
      <c r="N192" s="55">
        <f>'Vos-laskelma'!AA192+M192</f>
        <v>21524287.533729382</v>
      </c>
    </row>
    <row r="193" spans="1:14" ht="13.8" x14ac:dyDescent="0.25">
      <c r="A193" s="29">
        <v>598</v>
      </c>
      <c r="B193" s="38" t="s">
        <v>191</v>
      </c>
      <c r="C193" s="47">
        <v>1152336.7786000003</v>
      </c>
      <c r="D193" s="47">
        <v>341460.72039999999</v>
      </c>
      <c r="E193" s="47">
        <f t="shared" si="4"/>
        <v>810876.05820000032</v>
      </c>
      <c r="F193" s="55">
        <f>'Vos-laskelma'!I193+E193</f>
        <v>51040729.923086427</v>
      </c>
      <c r="G193" s="72"/>
      <c r="H193" s="72"/>
      <c r="I193" s="90">
        <v>598</v>
      </c>
      <c r="J193" s="38" t="s">
        <v>191</v>
      </c>
      <c r="K193" s="47">
        <v>1052771.4484000001</v>
      </c>
      <c r="L193" s="47">
        <v>212033.76040000003</v>
      </c>
      <c r="M193" s="73">
        <f t="shared" si="5"/>
        <v>840737.68800000008</v>
      </c>
      <c r="N193" s="55">
        <f>'Vos-laskelma'!AA193+M193</f>
        <v>47410709.338888653</v>
      </c>
    </row>
    <row r="194" spans="1:14" ht="13.8" x14ac:dyDescent="0.25">
      <c r="A194" s="29">
        <v>599</v>
      </c>
      <c r="B194" s="38" t="s">
        <v>192</v>
      </c>
      <c r="C194" s="47">
        <v>253524.52439999999</v>
      </c>
      <c r="D194" s="47">
        <v>547216.51460000011</v>
      </c>
      <c r="E194" s="92">
        <f t="shared" si="4"/>
        <v>-293691.99020000012</v>
      </c>
      <c r="F194" s="55">
        <f>'Vos-laskelma'!I194+E194</f>
        <v>31742863.560001865</v>
      </c>
      <c r="G194" s="72"/>
      <c r="H194" s="72"/>
      <c r="I194" s="90">
        <v>599</v>
      </c>
      <c r="J194" s="38" t="s">
        <v>192</v>
      </c>
      <c r="K194" s="47">
        <v>207766.05640000003</v>
      </c>
      <c r="L194" s="47">
        <v>390523.36736000003</v>
      </c>
      <c r="M194" s="73">
        <f t="shared" si="5"/>
        <v>-182757.31096</v>
      </c>
      <c r="N194" s="55">
        <f>'Vos-laskelma'!AA194+M194</f>
        <v>29578446.722014528</v>
      </c>
    </row>
    <row r="195" spans="1:14" ht="13.8" x14ac:dyDescent="0.25">
      <c r="A195" s="29">
        <v>601</v>
      </c>
      <c r="B195" s="38" t="s">
        <v>193</v>
      </c>
      <c r="C195" s="47">
        <v>47917.774600000004</v>
      </c>
      <c r="D195" s="47">
        <v>76787.674880000006</v>
      </c>
      <c r="E195" s="92">
        <f t="shared" si="4"/>
        <v>-28869.900280000002</v>
      </c>
      <c r="F195" s="55">
        <f>'Vos-laskelma'!I195+E195</f>
        <v>19132245.022959594</v>
      </c>
      <c r="G195" s="72"/>
      <c r="H195" s="72"/>
      <c r="I195" s="90">
        <v>601</v>
      </c>
      <c r="J195" s="38" t="s">
        <v>193</v>
      </c>
      <c r="K195" s="47">
        <v>18493.384000000002</v>
      </c>
      <c r="L195" s="47">
        <v>98896.927360000001</v>
      </c>
      <c r="M195" s="73">
        <f t="shared" si="5"/>
        <v>-80403.543359999996</v>
      </c>
      <c r="N195" s="55">
        <f>'Vos-laskelma'!AA195+M195</f>
        <v>17985831.518516954</v>
      </c>
    </row>
    <row r="196" spans="1:14" ht="13.8" x14ac:dyDescent="0.25">
      <c r="A196" s="29">
        <v>604</v>
      </c>
      <c r="B196" s="38" t="s">
        <v>194</v>
      </c>
      <c r="C196" s="47">
        <v>302709.1764</v>
      </c>
      <c r="D196" s="47">
        <v>1225423.6810280001</v>
      </c>
      <c r="E196" s="92">
        <f t="shared" si="4"/>
        <v>-922714.50462800008</v>
      </c>
      <c r="F196" s="55">
        <f>'Vos-laskelma'!I196+E196</f>
        <v>18622593.552472126</v>
      </c>
      <c r="G196" s="72"/>
      <c r="H196" s="72"/>
      <c r="I196" s="90">
        <v>604</v>
      </c>
      <c r="J196" s="38" t="s">
        <v>194</v>
      </c>
      <c r="K196" s="47">
        <v>196456.64080000002</v>
      </c>
      <c r="L196" s="47">
        <v>1086585.8897599999</v>
      </c>
      <c r="M196" s="73">
        <f t="shared" si="5"/>
        <v>-890129.24895999988</v>
      </c>
      <c r="N196" s="55">
        <f>'Vos-laskelma'!AA196+M196</f>
        <v>16149176.549171362</v>
      </c>
    </row>
    <row r="197" spans="1:14" ht="13.8" x14ac:dyDescent="0.25">
      <c r="A197" s="29">
        <v>607</v>
      </c>
      <c r="B197" s="38" t="s">
        <v>195</v>
      </c>
      <c r="C197" s="47">
        <v>26827.992000000002</v>
      </c>
      <c r="D197" s="47">
        <v>70885.516640000002</v>
      </c>
      <c r="E197" s="92">
        <f t="shared" si="4"/>
        <v>-44057.524640000003</v>
      </c>
      <c r="F197" s="55">
        <f>'Vos-laskelma'!I197+E197</f>
        <v>16771292.868660996</v>
      </c>
      <c r="G197" s="72"/>
      <c r="H197" s="72"/>
      <c r="I197" s="90">
        <v>607</v>
      </c>
      <c r="J197" s="38" t="s">
        <v>195</v>
      </c>
      <c r="K197" s="47">
        <v>36986.768000000004</v>
      </c>
      <c r="L197" s="47">
        <v>44128.059359999999</v>
      </c>
      <c r="M197" s="73">
        <f t="shared" si="5"/>
        <v>-7141.2913599999956</v>
      </c>
      <c r="N197" s="55">
        <f>'Vos-laskelma'!AA197+M197</f>
        <v>15757716.227242516</v>
      </c>
    </row>
    <row r="198" spans="1:14" ht="13.8" x14ac:dyDescent="0.25">
      <c r="A198" s="29">
        <v>608</v>
      </c>
      <c r="B198" s="38" t="s">
        <v>196</v>
      </c>
      <c r="C198" s="47">
        <v>62598.648000000008</v>
      </c>
      <c r="D198" s="47">
        <v>98369.304000000004</v>
      </c>
      <c r="E198" s="92">
        <f t="shared" si="4"/>
        <v>-35770.655999999995</v>
      </c>
      <c r="F198" s="55">
        <f>'Vos-laskelma'!I198+E198</f>
        <v>7968913.1152788177</v>
      </c>
      <c r="G198" s="72"/>
      <c r="H198" s="72"/>
      <c r="I198" s="90">
        <v>608</v>
      </c>
      <c r="J198" s="38" t="s">
        <v>196</v>
      </c>
      <c r="K198" s="47">
        <v>55480.152000000002</v>
      </c>
      <c r="L198" s="47">
        <v>78241.24000000002</v>
      </c>
      <c r="M198" s="73">
        <f t="shared" si="5"/>
        <v>-22761.088000000018</v>
      </c>
      <c r="N198" s="55">
        <f>'Vos-laskelma'!AA198+M198</f>
        <v>7685881.9055040525</v>
      </c>
    </row>
    <row r="199" spans="1:14" ht="13.8" x14ac:dyDescent="0.25">
      <c r="A199" s="29">
        <v>609</v>
      </c>
      <c r="B199" s="38" t="s">
        <v>197</v>
      </c>
      <c r="C199" s="47">
        <v>1362712.9491999988</v>
      </c>
      <c r="D199" s="47">
        <v>4315930.8563400032</v>
      </c>
      <c r="E199" s="92">
        <f t="shared" si="4"/>
        <v>-2953217.9071400044</v>
      </c>
      <c r="F199" s="55">
        <f>'Vos-laskelma'!I199+E199</f>
        <v>181407645.27455464</v>
      </c>
      <c r="G199" s="72"/>
      <c r="H199" s="72"/>
      <c r="I199" s="90">
        <v>609</v>
      </c>
      <c r="J199" s="38" t="s">
        <v>197</v>
      </c>
      <c r="K199" s="47">
        <v>1344611.2736</v>
      </c>
      <c r="L199" s="47">
        <v>4208826.7556160009</v>
      </c>
      <c r="M199" s="73">
        <f t="shared" si="5"/>
        <v>-2864215.4820160009</v>
      </c>
      <c r="N199" s="55">
        <f>'Vos-laskelma'!AA199+M199</f>
        <v>164580502.7398743</v>
      </c>
    </row>
    <row r="200" spans="1:14" ht="13.8" x14ac:dyDescent="0.25">
      <c r="A200" s="29">
        <v>611</v>
      </c>
      <c r="B200" s="38" t="s">
        <v>198</v>
      </c>
      <c r="C200" s="47">
        <v>213282.53640000001</v>
      </c>
      <c r="D200" s="47">
        <v>262392.66619999998</v>
      </c>
      <c r="E200" s="92">
        <f t="shared" si="4"/>
        <v>-49110.129799999966</v>
      </c>
      <c r="F200" s="55">
        <f>'Vos-laskelma'!I200+E200</f>
        <v>6475691.9136155667</v>
      </c>
      <c r="G200" s="72"/>
      <c r="H200" s="72"/>
      <c r="I200" s="90">
        <v>611</v>
      </c>
      <c r="J200" s="38" t="s">
        <v>198</v>
      </c>
      <c r="K200" s="47">
        <v>158189.56160000002</v>
      </c>
      <c r="L200" s="47">
        <v>177963.2568</v>
      </c>
      <c r="M200" s="73">
        <f t="shared" si="5"/>
        <v>-19773.695199999987</v>
      </c>
      <c r="N200" s="55">
        <f>'Vos-laskelma'!AA200+M200</f>
        <v>6200215.036236614</v>
      </c>
    </row>
    <row r="201" spans="1:14" ht="13.8" x14ac:dyDescent="0.25">
      <c r="A201" s="29">
        <v>614</v>
      </c>
      <c r="B201" s="38" t="s">
        <v>199</v>
      </c>
      <c r="C201" s="47">
        <v>7452.22</v>
      </c>
      <c r="D201" s="47">
        <v>54431.01488000001</v>
      </c>
      <c r="E201" s="92">
        <f t="shared" si="4"/>
        <v>-46978.794880000009</v>
      </c>
      <c r="F201" s="55">
        <f>'Vos-laskelma'!I201+E201</f>
        <v>18532100.232195027</v>
      </c>
      <c r="G201" s="72"/>
      <c r="H201" s="72"/>
      <c r="I201" s="90">
        <v>614</v>
      </c>
      <c r="J201" s="38" t="s">
        <v>199</v>
      </c>
      <c r="K201" s="47">
        <v>0</v>
      </c>
      <c r="L201" s="47">
        <v>100945.42528</v>
      </c>
      <c r="M201" s="73">
        <f t="shared" si="5"/>
        <v>-100945.42528</v>
      </c>
      <c r="N201" s="55">
        <f>'Vos-laskelma'!AA201+M201</f>
        <v>17970964.26173171</v>
      </c>
    </row>
    <row r="202" spans="1:14" ht="13.8" x14ac:dyDescent="0.25">
      <c r="A202" s="29">
        <v>615</v>
      </c>
      <c r="B202" s="38" t="s">
        <v>200</v>
      </c>
      <c r="C202" s="47">
        <v>125420.86259999999</v>
      </c>
      <c r="D202" s="47">
        <v>61957.757079999996</v>
      </c>
      <c r="E202" s="47">
        <f t="shared" ref="E202:E265" si="6">C202-D202</f>
        <v>63463.105519999997</v>
      </c>
      <c r="F202" s="55">
        <f>'Vos-laskelma'!I202+E202</f>
        <v>40059802.446944542</v>
      </c>
      <c r="G202" s="72"/>
      <c r="H202" s="72"/>
      <c r="I202" s="90">
        <v>615</v>
      </c>
      <c r="J202" s="38" t="s">
        <v>200</v>
      </c>
      <c r="K202" s="47">
        <v>88199.216</v>
      </c>
      <c r="L202" s="47">
        <v>69022.999360000002</v>
      </c>
      <c r="M202" s="73">
        <f t="shared" ref="M202:M265" si="7">K202-L202</f>
        <v>19176.216639999999</v>
      </c>
      <c r="N202" s="55">
        <f>'Vos-laskelma'!AA202+M202</f>
        <v>38607470.13390734</v>
      </c>
    </row>
    <row r="203" spans="1:14" ht="13.8" x14ac:dyDescent="0.25">
      <c r="A203" s="29">
        <v>616</v>
      </c>
      <c r="B203" s="38" t="s">
        <v>201</v>
      </c>
      <c r="C203" s="47">
        <v>52165.54</v>
      </c>
      <c r="D203" s="47">
        <v>884608.32288000023</v>
      </c>
      <c r="E203" s="92">
        <f t="shared" si="6"/>
        <v>-832442.78288000019</v>
      </c>
      <c r="F203" s="55">
        <f>'Vos-laskelma'!I203+E203</f>
        <v>3310909.2222150252</v>
      </c>
      <c r="G203" s="72"/>
      <c r="H203" s="72"/>
      <c r="I203" s="90">
        <v>616</v>
      </c>
      <c r="J203" s="38" t="s">
        <v>201</v>
      </c>
      <c r="K203" s="47">
        <v>14225.68</v>
      </c>
      <c r="L203" s="47">
        <v>885577.03135999991</v>
      </c>
      <c r="M203" s="73">
        <f t="shared" si="7"/>
        <v>-871351.35135999986</v>
      </c>
      <c r="N203" s="55">
        <f>'Vos-laskelma'!AA203+M203</f>
        <v>3016832.2438559071</v>
      </c>
    </row>
    <row r="204" spans="1:14" ht="13.8" x14ac:dyDescent="0.25">
      <c r="A204" s="29">
        <v>619</v>
      </c>
      <c r="B204" s="38" t="s">
        <v>202</v>
      </c>
      <c r="C204" s="47">
        <v>284972.89280000003</v>
      </c>
      <c r="D204" s="47">
        <v>94673.00288</v>
      </c>
      <c r="E204" s="47">
        <f t="shared" si="6"/>
        <v>190299.88992000005</v>
      </c>
      <c r="F204" s="55">
        <f>'Vos-laskelma'!I204+E204</f>
        <v>12200367.488043003</v>
      </c>
      <c r="G204" s="72"/>
      <c r="H204" s="72"/>
      <c r="I204" s="90">
        <v>619</v>
      </c>
      <c r="J204" s="38" t="s">
        <v>202</v>
      </c>
      <c r="K204" s="47">
        <v>328897.72160000005</v>
      </c>
      <c r="L204" s="47">
        <v>78980.975360000011</v>
      </c>
      <c r="M204" s="73">
        <f t="shared" si="7"/>
        <v>249916.74624000004</v>
      </c>
      <c r="N204" s="55">
        <f>'Vos-laskelma'!AA204+M204</f>
        <v>11434229.987430723</v>
      </c>
    </row>
    <row r="205" spans="1:14" ht="13.8" x14ac:dyDescent="0.25">
      <c r="A205" s="29">
        <v>620</v>
      </c>
      <c r="B205" s="38" t="s">
        <v>203</v>
      </c>
      <c r="C205" s="47">
        <v>26827.992000000002</v>
      </c>
      <c r="D205" s="47">
        <v>65579.536000000007</v>
      </c>
      <c r="E205" s="92">
        <f t="shared" si="6"/>
        <v>-38751.544000000009</v>
      </c>
      <c r="F205" s="55">
        <f>'Vos-laskelma'!I205+E205</f>
        <v>15342037.004071984</v>
      </c>
      <c r="G205" s="72"/>
      <c r="H205" s="72"/>
      <c r="I205" s="90">
        <v>620</v>
      </c>
      <c r="J205" s="38" t="s">
        <v>203</v>
      </c>
      <c r="K205" s="47">
        <v>48438.440399999999</v>
      </c>
      <c r="L205" s="47">
        <v>44099.608000000007</v>
      </c>
      <c r="M205" s="73">
        <f t="shared" si="7"/>
        <v>4338.832399999992</v>
      </c>
      <c r="N205" s="55">
        <f>'Vos-laskelma'!AA205+M205</f>
        <v>14533162.897107728</v>
      </c>
    </row>
    <row r="206" spans="1:14" ht="13.8" x14ac:dyDescent="0.25">
      <c r="A206" s="29">
        <v>623</v>
      </c>
      <c r="B206" s="38" t="s">
        <v>204</v>
      </c>
      <c r="C206" s="47">
        <v>0</v>
      </c>
      <c r="D206" s="47">
        <v>127880.09520000001</v>
      </c>
      <c r="E206" s="92">
        <f t="shared" si="6"/>
        <v>-127880.09520000001</v>
      </c>
      <c r="F206" s="55">
        <f>'Vos-laskelma'!I206+E206</f>
        <v>8252176.5192459868</v>
      </c>
      <c r="G206" s="72"/>
      <c r="H206" s="72"/>
      <c r="I206" s="90">
        <v>623</v>
      </c>
      <c r="J206" s="38" t="s">
        <v>204</v>
      </c>
      <c r="K206" s="47">
        <v>0</v>
      </c>
      <c r="L206" s="47">
        <v>96805.752400000012</v>
      </c>
      <c r="M206" s="73">
        <f t="shared" si="7"/>
        <v>-96805.752400000012</v>
      </c>
      <c r="N206" s="55">
        <f>'Vos-laskelma'!AA206+M206</f>
        <v>8385253.1311266422</v>
      </c>
    </row>
    <row r="207" spans="1:14" ht="13.8" x14ac:dyDescent="0.25">
      <c r="A207" s="29">
        <v>624</v>
      </c>
      <c r="B207" s="38" t="s">
        <v>205</v>
      </c>
      <c r="C207" s="47">
        <v>153515.73200000002</v>
      </c>
      <c r="D207" s="47">
        <v>341073.20496000006</v>
      </c>
      <c r="E207" s="92">
        <f t="shared" si="6"/>
        <v>-187557.47296000004</v>
      </c>
      <c r="F207" s="55">
        <f>'Vos-laskelma'!I207+E207</f>
        <v>10352013.936269177</v>
      </c>
      <c r="G207" s="72"/>
      <c r="H207" s="72"/>
      <c r="I207" s="90">
        <v>624</v>
      </c>
      <c r="J207" s="38" t="s">
        <v>205</v>
      </c>
      <c r="K207" s="47">
        <v>130876.25600000002</v>
      </c>
      <c r="L207" s="47">
        <v>282379.74800000002</v>
      </c>
      <c r="M207" s="73">
        <f t="shared" si="7"/>
        <v>-151503.492</v>
      </c>
      <c r="N207" s="55">
        <f>'Vos-laskelma'!AA207+M207</f>
        <v>9724797.3202917911</v>
      </c>
    </row>
    <row r="208" spans="1:14" ht="13.8" x14ac:dyDescent="0.25">
      <c r="A208" s="29">
        <v>625</v>
      </c>
      <c r="B208" s="38" t="s">
        <v>206</v>
      </c>
      <c r="C208" s="47">
        <v>271260.80800000002</v>
      </c>
      <c r="D208" s="47">
        <v>104480.1244</v>
      </c>
      <c r="E208" s="47">
        <f t="shared" si="6"/>
        <v>166780.68360000002</v>
      </c>
      <c r="F208" s="55">
        <f>'Vos-laskelma'!I208+E208</f>
        <v>11667314.223182382</v>
      </c>
      <c r="G208" s="72"/>
      <c r="H208" s="72"/>
      <c r="I208" s="90">
        <v>625</v>
      </c>
      <c r="J208" s="38" t="s">
        <v>206</v>
      </c>
      <c r="K208" s="47">
        <v>21338.52</v>
      </c>
      <c r="L208" s="47">
        <v>73973.536000000007</v>
      </c>
      <c r="M208" s="73">
        <f t="shared" si="7"/>
        <v>-52635.016000000003</v>
      </c>
      <c r="N208" s="55">
        <f>'Vos-laskelma'!AA208+M208</f>
        <v>10901372.719100654</v>
      </c>
    </row>
    <row r="209" spans="1:14" ht="13.8" x14ac:dyDescent="0.25">
      <c r="A209" s="29">
        <v>626</v>
      </c>
      <c r="B209" s="38" t="s">
        <v>207</v>
      </c>
      <c r="C209" s="47">
        <v>53730.506200000003</v>
      </c>
      <c r="D209" s="47">
        <v>47694.208000000006</v>
      </c>
      <c r="E209" s="47">
        <f t="shared" si="6"/>
        <v>6036.2981999999975</v>
      </c>
      <c r="F209" s="55">
        <f>'Vos-laskelma'!I209+E209</f>
        <v>20577862.199559029</v>
      </c>
      <c r="G209" s="72"/>
      <c r="H209" s="72"/>
      <c r="I209" s="90">
        <v>626</v>
      </c>
      <c r="J209" s="38" t="s">
        <v>207</v>
      </c>
      <c r="K209" s="47">
        <v>49789.88</v>
      </c>
      <c r="L209" s="47">
        <v>81086.376000000004</v>
      </c>
      <c r="M209" s="73">
        <f t="shared" si="7"/>
        <v>-31296.496000000006</v>
      </c>
      <c r="N209" s="55">
        <f>'Vos-laskelma'!AA209+M209</f>
        <v>19498425.682716906</v>
      </c>
    </row>
    <row r="210" spans="1:14" ht="13.8" x14ac:dyDescent="0.25">
      <c r="A210" s="29">
        <v>630</v>
      </c>
      <c r="B210" s="38" t="s">
        <v>208</v>
      </c>
      <c r="C210" s="47">
        <v>208811.20440000002</v>
      </c>
      <c r="D210" s="47">
        <v>11923.552000000001</v>
      </c>
      <c r="E210" s="47">
        <f t="shared" si="6"/>
        <v>196887.65240000002</v>
      </c>
      <c r="F210" s="55">
        <f>'Vos-laskelma'!I210+E210</f>
        <v>7048087.3125412585</v>
      </c>
      <c r="G210" s="72"/>
      <c r="H210" s="72"/>
      <c r="I210" s="90">
        <v>630</v>
      </c>
      <c r="J210" s="38" t="s">
        <v>208</v>
      </c>
      <c r="K210" s="47">
        <v>153637.34399999998</v>
      </c>
      <c r="L210" s="47">
        <v>14225.68</v>
      </c>
      <c r="M210" s="73">
        <f t="shared" si="7"/>
        <v>139411.66399999999</v>
      </c>
      <c r="N210" s="55">
        <f>'Vos-laskelma'!AA210+M210</f>
        <v>6472417.6115189828</v>
      </c>
    </row>
    <row r="211" spans="1:14" ht="13.8" x14ac:dyDescent="0.25">
      <c r="A211" s="29">
        <v>631</v>
      </c>
      <c r="B211" s="38" t="s">
        <v>209</v>
      </c>
      <c r="C211" s="47">
        <v>14904.44</v>
      </c>
      <c r="D211" s="47">
        <v>692609.32680000004</v>
      </c>
      <c r="E211" s="92">
        <f t="shared" si="6"/>
        <v>-677704.88680000009</v>
      </c>
      <c r="F211" s="55">
        <f>'Vos-laskelma'!I211+E211</f>
        <v>3621409.1143622403</v>
      </c>
      <c r="G211" s="72"/>
      <c r="H211" s="72"/>
      <c r="I211" s="90">
        <v>631</v>
      </c>
      <c r="J211" s="38" t="s">
        <v>209</v>
      </c>
      <c r="K211" s="47">
        <v>14225.68</v>
      </c>
      <c r="L211" s="47">
        <v>706333.46336000005</v>
      </c>
      <c r="M211" s="73">
        <f t="shared" si="7"/>
        <v>-692107.78336</v>
      </c>
      <c r="N211" s="55">
        <f>'Vos-laskelma'!AA211+M211</f>
        <v>2957927.3520822581</v>
      </c>
    </row>
    <row r="212" spans="1:14" ht="13.8" x14ac:dyDescent="0.25">
      <c r="A212" s="29">
        <v>635</v>
      </c>
      <c r="B212" s="38" t="s">
        <v>210</v>
      </c>
      <c r="C212" s="47">
        <v>247413.70399999997</v>
      </c>
      <c r="D212" s="47">
        <v>707141.15579999995</v>
      </c>
      <c r="E212" s="92">
        <f t="shared" si="6"/>
        <v>-459727.45179999998</v>
      </c>
      <c r="F212" s="55">
        <f>'Vos-laskelma'!I212+E212</f>
        <v>18249017.828028068</v>
      </c>
      <c r="G212" s="72"/>
      <c r="H212" s="72"/>
      <c r="I212" s="90">
        <v>635</v>
      </c>
      <c r="J212" s="38" t="s">
        <v>210</v>
      </c>
      <c r="K212" s="47">
        <v>196314.38400000002</v>
      </c>
      <c r="L212" s="47">
        <v>610850.69919999992</v>
      </c>
      <c r="M212" s="73">
        <f t="shared" si="7"/>
        <v>-414536.3151999999</v>
      </c>
      <c r="N212" s="55">
        <f>'Vos-laskelma'!AA212+M212</f>
        <v>17041514.911131844</v>
      </c>
    </row>
    <row r="213" spans="1:14" ht="13.8" x14ac:dyDescent="0.25">
      <c r="A213" s="29">
        <v>636</v>
      </c>
      <c r="B213" s="38" t="s">
        <v>211</v>
      </c>
      <c r="C213" s="47">
        <v>463602.6062000001</v>
      </c>
      <c r="D213" s="47">
        <v>130339.3278</v>
      </c>
      <c r="E213" s="47">
        <f t="shared" si="6"/>
        <v>333263.27840000007</v>
      </c>
      <c r="F213" s="55">
        <f>'Vos-laskelma'!I213+E213</f>
        <v>23614455.448586654</v>
      </c>
      <c r="G213" s="72"/>
      <c r="H213" s="72"/>
      <c r="I213" s="90">
        <v>636</v>
      </c>
      <c r="J213" s="38" t="s">
        <v>211</v>
      </c>
      <c r="K213" s="47">
        <v>344332.58440000005</v>
      </c>
      <c r="L213" s="47">
        <v>156624.73679999998</v>
      </c>
      <c r="M213" s="73">
        <f t="shared" si="7"/>
        <v>187707.84760000007</v>
      </c>
      <c r="N213" s="55">
        <f>'Vos-laskelma'!AA213+M213</f>
        <v>22846544.725809801</v>
      </c>
    </row>
    <row r="214" spans="1:14" ht="13.8" x14ac:dyDescent="0.25">
      <c r="A214" s="29">
        <v>638</v>
      </c>
      <c r="B214" s="38" t="s">
        <v>212</v>
      </c>
      <c r="C214" s="47">
        <v>1057022.8848000001</v>
      </c>
      <c r="D214" s="47">
        <v>1242538.4494799997</v>
      </c>
      <c r="E214" s="92">
        <f t="shared" si="6"/>
        <v>-185515.5646799996</v>
      </c>
      <c r="F214" s="55">
        <f>'Vos-laskelma'!I214+E214</f>
        <v>66766348.648675822</v>
      </c>
      <c r="G214" s="72"/>
      <c r="H214" s="72"/>
      <c r="I214" s="90">
        <v>638</v>
      </c>
      <c r="J214" s="38" t="s">
        <v>212</v>
      </c>
      <c r="K214" s="47">
        <v>805458.00159999996</v>
      </c>
      <c r="L214" s="47">
        <v>1138523.8474400002</v>
      </c>
      <c r="M214" s="73">
        <f t="shared" si="7"/>
        <v>-333065.8458400002</v>
      </c>
      <c r="N214" s="55">
        <f>'Vos-laskelma'!AA214+M214</f>
        <v>61470435.312788308</v>
      </c>
    </row>
    <row r="215" spans="1:14" ht="13.8" x14ac:dyDescent="0.25">
      <c r="A215" s="29">
        <v>678</v>
      </c>
      <c r="B215" s="38" t="s">
        <v>213</v>
      </c>
      <c r="C215" s="47">
        <v>250767.20299999998</v>
      </c>
      <c r="D215" s="47">
        <v>608235.29195999994</v>
      </c>
      <c r="E215" s="92">
        <f t="shared" si="6"/>
        <v>-357468.08895999996</v>
      </c>
      <c r="F215" s="55">
        <f>'Vos-laskelma'!I215+E215</f>
        <v>69729768.29800038</v>
      </c>
      <c r="G215" s="72"/>
      <c r="H215" s="72"/>
      <c r="I215" s="90">
        <v>678</v>
      </c>
      <c r="J215" s="38" t="s">
        <v>213</v>
      </c>
      <c r="K215" s="47">
        <v>310262.0808</v>
      </c>
      <c r="L215" s="47">
        <v>402046.16816000006</v>
      </c>
      <c r="M215" s="73">
        <f t="shared" si="7"/>
        <v>-91784.087360000063</v>
      </c>
      <c r="N215" s="55">
        <f>'Vos-laskelma'!AA215+M215</f>
        <v>65055183.101850919</v>
      </c>
    </row>
    <row r="216" spans="1:14" ht="13.8" x14ac:dyDescent="0.25">
      <c r="A216" s="29">
        <v>680</v>
      </c>
      <c r="B216" s="38" t="s">
        <v>214</v>
      </c>
      <c r="C216" s="47">
        <v>667793.4341999999</v>
      </c>
      <c r="D216" s="47">
        <v>1952615.77996</v>
      </c>
      <c r="E216" s="92">
        <f t="shared" si="6"/>
        <v>-1284822.3457599999</v>
      </c>
      <c r="F216" s="55">
        <f>'Vos-laskelma'!I216+E216</f>
        <v>38074209.767023548</v>
      </c>
      <c r="G216" s="72"/>
      <c r="H216" s="72"/>
      <c r="I216" s="90">
        <v>680</v>
      </c>
      <c r="J216" s="38" t="s">
        <v>214</v>
      </c>
      <c r="K216" s="47">
        <v>629130.69800000009</v>
      </c>
      <c r="L216" s="47">
        <v>1812148.204776</v>
      </c>
      <c r="M216" s="73">
        <f t="shared" si="7"/>
        <v>-1183017.5067759999</v>
      </c>
      <c r="N216" s="55">
        <f>'Vos-laskelma'!AA216+M216</f>
        <v>34363350.755285077</v>
      </c>
    </row>
    <row r="217" spans="1:14" ht="13.8" x14ac:dyDescent="0.25">
      <c r="A217" s="29">
        <v>681</v>
      </c>
      <c r="B217" s="38" t="s">
        <v>215</v>
      </c>
      <c r="C217" s="47">
        <v>55146.428000000007</v>
      </c>
      <c r="D217" s="47">
        <v>68560.423999999999</v>
      </c>
      <c r="E217" s="92">
        <f t="shared" si="6"/>
        <v>-13413.995999999992</v>
      </c>
      <c r="F217" s="55">
        <f>'Vos-laskelma'!I217+E217</f>
        <v>12424516.608697649</v>
      </c>
      <c r="G217" s="72"/>
      <c r="H217" s="72"/>
      <c r="I217" s="90">
        <v>681</v>
      </c>
      <c r="J217" s="38" t="s">
        <v>215</v>
      </c>
      <c r="K217" s="47">
        <v>11380.544000000002</v>
      </c>
      <c r="L217" s="47">
        <v>102424.89600000001</v>
      </c>
      <c r="M217" s="73">
        <f t="shared" si="7"/>
        <v>-91044.352000000014</v>
      </c>
      <c r="N217" s="55">
        <f>'Vos-laskelma'!AA217+M217</f>
        <v>11831611.445925696</v>
      </c>
    </row>
    <row r="218" spans="1:14" ht="13.8" x14ac:dyDescent="0.25">
      <c r="A218" s="29">
        <v>683</v>
      </c>
      <c r="B218" s="38" t="s">
        <v>216</v>
      </c>
      <c r="C218" s="47">
        <v>211643.04800000001</v>
      </c>
      <c r="D218" s="47">
        <v>169910.61600000001</v>
      </c>
      <c r="E218" s="47">
        <f t="shared" si="6"/>
        <v>41732.432000000001</v>
      </c>
      <c r="F218" s="55">
        <f>'Vos-laskelma'!I218+E218</f>
        <v>21607310.759087946</v>
      </c>
      <c r="G218" s="72"/>
      <c r="H218" s="72"/>
      <c r="I218" s="90">
        <v>683</v>
      </c>
      <c r="J218" s="38" t="s">
        <v>216</v>
      </c>
      <c r="K218" s="47">
        <v>119495.712</v>
      </c>
      <c r="L218" s="47">
        <v>107503.46376000001</v>
      </c>
      <c r="M218" s="73">
        <f t="shared" si="7"/>
        <v>11992.248239999986</v>
      </c>
      <c r="N218" s="55">
        <f>'Vos-laskelma'!AA218+M218</f>
        <v>21233740.61054258</v>
      </c>
    </row>
    <row r="219" spans="1:14" ht="13.8" x14ac:dyDescent="0.25">
      <c r="A219" s="29">
        <v>684</v>
      </c>
      <c r="B219" s="38" t="s">
        <v>217</v>
      </c>
      <c r="C219" s="47">
        <v>934955.52120000008</v>
      </c>
      <c r="D219" s="47">
        <v>4172375.7615919998</v>
      </c>
      <c r="E219" s="92">
        <f t="shared" si="6"/>
        <v>-3237420.2403919995</v>
      </c>
      <c r="F219" s="55">
        <f>'Vos-laskelma'!I219+E219</f>
        <v>63329687.820798129</v>
      </c>
      <c r="G219" s="72"/>
      <c r="H219" s="72"/>
      <c r="I219" s="90">
        <v>684</v>
      </c>
      <c r="J219" s="38" t="s">
        <v>217</v>
      </c>
      <c r="K219" s="47">
        <v>749835.59279999998</v>
      </c>
      <c r="L219" s="47">
        <v>3934281.0895920009</v>
      </c>
      <c r="M219" s="73">
        <f t="shared" si="7"/>
        <v>-3184445.4967920007</v>
      </c>
      <c r="N219" s="55">
        <f>'Vos-laskelma'!AA219+M219</f>
        <v>57838007.636834309</v>
      </c>
    </row>
    <row r="220" spans="1:14" ht="13.8" x14ac:dyDescent="0.25">
      <c r="A220" s="29">
        <v>686</v>
      </c>
      <c r="B220" s="38" t="s">
        <v>218</v>
      </c>
      <c r="C220" s="47">
        <v>76012.644</v>
      </c>
      <c r="D220" s="47">
        <v>81527.286800000002</v>
      </c>
      <c r="E220" s="92">
        <f t="shared" si="6"/>
        <v>-5514.6428000000014</v>
      </c>
      <c r="F220" s="55">
        <f>'Vos-laskelma'!I220+E220</f>
        <v>13363504.42710224</v>
      </c>
      <c r="G220" s="72"/>
      <c r="H220" s="72"/>
      <c r="I220" s="90">
        <v>686</v>
      </c>
      <c r="J220" s="38" t="s">
        <v>218</v>
      </c>
      <c r="K220" s="47">
        <v>64086.688400000006</v>
      </c>
      <c r="L220" s="47">
        <v>43672.837599999999</v>
      </c>
      <c r="M220" s="73">
        <f t="shared" si="7"/>
        <v>20413.850800000007</v>
      </c>
      <c r="N220" s="55">
        <f>'Vos-laskelma'!AA220+M220</f>
        <v>12554174.64293981</v>
      </c>
    </row>
    <row r="221" spans="1:14" ht="13.8" x14ac:dyDescent="0.25">
      <c r="A221" s="29">
        <v>687</v>
      </c>
      <c r="B221" s="38" t="s">
        <v>219</v>
      </c>
      <c r="C221" s="47">
        <v>207246.23819999999</v>
      </c>
      <c r="D221" s="47">
        <v>19375.772000000001</v>
      </c>
      <c r="E221" s="47">
        <f t="shared" si="6"/>
        <v>187870.4662</v>
      </c>
      <c r="F221" s="55">
        <f>'Vos-laskelma'!I221+E221</f>
        <v>8606631.5600176249</v>
      </c>
      <c r="G221" s="72"/>
      <c r="H221" s="72"/>
      <c r="I221" s="90">
        <v>687</v>
      </c>
      <c r="J221" s="38" t="s">
        <v>219</v>
      </c>
      <c r="K221" s="47">
        <v>227610.88</v>
      </c>
      <c r="L221" s="47">
        <v>18493.384000000002</v>
      </c>
      <c r="M221" s="73">
        <f t="shared" si="7"/>
        <v>209117.49600000001</v>
      </c>
      <c r="N221" s="55">
        <f>'Vos-laskelma'!AA221+M221</f>
        <v>8962966.3936989661</v>
      </c>
    </row>
    <row r="222" spans="1:14" ht="13.8" x14ac:dyDescent="0.25">
      <c r="A222" s="29">
        <v>689</v>
      </c>
      <c r="B222" s="38" t="s">
        <v>220</v>
      </c>
      <c r="C222" s="47">
        <v>70050.868000000002</v>
      </c>
      <c r="D222" s="47">
        <v>93003.705600000001</v>
      </c>
      <c r="E222" s="92">
        <f t="shared" si="6"/>
        <v>-22952.837599999999</v>
      </c>
      <c r="F222" s="55">
        <f>'Vos-laskelma'!I222+E222</f>
        <v>11063148.304749683</v>
      </c>
      <c r="G222" s="72"/>
      <c r="H222" s="72"/>
      <c r="I222" s="90">
        <v>689</v>
      </c>
      <c r="J222" s="38" t="s">
        <v>220</v>
      </c>
      <c r="K222" s="47">
        <v>73973.536000000007</v>
      </c>
      <c r="L222" s="47">
        <v>142825.8272</v>
      </c>
      <c r="M222" s="73">
        <f t="shared" si="7"/>
        <v>-68852.291199999992</v>
      </c>
      <c r="N222" s="55">
        <f>'Vos-laskelma'!AA222+M222</f>
        <v>10160394.656400133</v>
      </c>
    </row>
    <row r="223" spans="1:14" ht="13.8" x14ac:dyDescent="0.25">
      <c r="A223" s="29">
        <v>691</v>
      </c>
      <c r="B223" s="38" t="s">
        <v>221</v>
      </c>
      <c r="C223" s="47">
        <v>114764.18800000001</v>
      </c>
      <c r="D223" s="47">
        <v>162532.91820000001</v>
      </c>
      <c r="E223" s="92">
        <f t="shared" si="6"/>
        <v>-47768.730200000005</v>
      </c>
      <c r="F223" s="55">
        <f>'Vos-laskelma'!I223+E223</f>
        <v>12757008.470809896</v>
      </c>
      <c r="G223" s="72"/>
      <c r="H223" s="72"/>
      <c r="I223" s="90">
        <v>691</v>
      </c>
      <c r="J223" s="38" t="s">
        <v>221</v>
      </c>
      <c r="K223" s="47">
        <v>54057.584000000003</v>
      </c>
      <c r="L223" s="47">
        <v>128031.12000000001</v>
      </c>
      <c r="M223" s="73">
        <f t="shared" si="7"/>
        <v>-73973.536000000007</v>
      </c>
      <c r="N223" s="55">
        <f>'Vos-laskelma'!AA223+M223</f>
        <v>11739694.946073471</v>
      </c>
    </row>
    <row r="224" spans="1:14" ht="13.8" x14ac:dyDescent="0.25">
      <c r="A224" s="29">
        <v>694</v>
      </c>
      <c r="B224" s="38" t="s">
        <v>222</v>
      </c>
      <c r="C224" s="47">
        <v>1200105.5088</v>
      </c>
      <c r="D224" s="47">
        <v>651100.46139999991</v>
      </c>
      <c r="E224" s="47">
        <f t="shared" si="6"/>
        <v>549005.04740000004</v>
      </c>
      <c r="F224" s="55">
        <f>'Vos-laskelma'!I224+E224</f>
        <v>49390713.130059302</v>
      </c>
      <c r="G224" s="72"/>
      <c r="H224" s="72"/>
      <c r="I224" s="90">
        <v>694</v>
      </c>
      <c r="J224" s="38" t="s">
        <v>222</v>
      </c>
      <c r="K224" s="47">
        <v>1054336.2732000002</v>
      </c>
      <c r="L224" s="47">
        <v>617124.22408000007</v>
      </c>
      <c r="M224" s="73">
        <f t="shared" si="7"/>
        <v>437212.0491200001</v>
      </c>
      <c r="N224" s="55">
        <f>'Vos-laskelma'!AA224+M224</f>
        <v>44504435.399304822</v>
      </c>
    </row>
    <row r="225" spans="1:14" ht="13.8" x14ac:dyDescent="0.25">
      <c r="A225" s="29">
        <v>697</v>
      </c>
      <c r="B225" s="38" t="s">
        <v>223</v>
      </c>
      <c r="C225" s="47">
        <v>46203.764000000003</v>
      </c>
      <c r="D225" s="47">
        <v>35770.656000000003</v>
      </c>
      <c r="E225" s="47">
        <f t="shared" si="6"/>
        <v>10433.108</v>
      </c>
      <c r="F225" s="55">
        <f>'Vos-laskelma'!I225+E225</f>
        <v>6088600.9165991303</v>
      </c>
      <c r="G225" s="72"/>
      <c r="H225" s="72"/>
      <c r="I225" s="90">
        <v>697</v>
      </c>
      <c r="J225" s="38" t="s">
        <v>223</v>
      </c>
      <c r="K225" s="47">
        <v>32719.064000000002</v>
      </c>
      <c r="L225" s="47">
        <v>11380.544000000002</v>
      </c>
      <c r="M225" s="73">
        <f t="shared" si="7"/>
        <v>21338.52</v>
      </c>
      <c r="N225" s="55">
        <f>'Vos-laskelma'!AA225+M225</f>
        <v>6174322.9295764919</v>
      </c>
    </row>
    <row r="226" spans="1:14" ht="13.8" x14ac:dyDescent="0.25">
      <c r="A226" s="29">
        <v>698</v>
      </c>
      <c r="B226" s="38" t="s">
        <v>224</v>
      </c>
      <c r="C226" s="47">
        <v>971098.78819999995</v>
      </c>
      <c r="D226" s="47">
        <v>6977166.3125479994</v>
      </c>
      <c r="E226" s="92">
        <f t="shared" si="6"/>
        <v>-6006067.5243479991</v>
      </c>
      <c r="F226" s="55">
        <f>'Vos-laskelma'!I226+E226</f>
        <v>117575391.0470614</v>
      </c>
      <c r="G226" s="72"/>
      <c r="H226" s="72"/>
      <c r="I226" s="90">
        <v>698</v>
      </c>
      <c r="J226" s="38" t="s">
        <v>224</v>
      </c>
      <c r="K226" s="47">
        <v>543918.87480000011</v>
      </c>
      <c r="L226" s="47">
        <v>6240206.9148719972</v>
      </c>
      <c r="M226" s="73">
        <f t="shared" si="7"/>
        <v>-5696288.0400719969</v>
      </c>
      <c r="N226" s="55">
        <f>'Vos-laskelma'!AA226+M226</f>
        <v>107992954.89570302</v>
      </c>
    </row>
    <row r="227" spans="1:14" ht="13.8" x14ac:dyDescent="0.25">
      <c r="A227" s="29">
        <v>700</v>
      </c>
      <c r="B227" s="38" t="s">
        <v>225</v>
      </c>
      <c r="C227" s="47">
        <v>107311.96799999999</v>
      </c>
      <c r="D227" s="47">
        <v>191253.77408000003</v>
      </c>
      <c r="E227" s="92">
        <f t="shared" si="6"/>
        <v>-83941.806080000038</v>
      </c>
      <c r="F227" s="55">
        <f>'Vos-laskelma'!I227+E227</f>
        <v>12230163.852655241</v>
      </c>
      <c r="G227" s="72"/>
      <c r="H227" s="72"/>
      <c r="I227" s="90">
        <v>700</v>
      </c>
      <c r="J227" s="38" t="s">
        <v>225</v>
      </c>
      <c r="K227" s="47">
        <v>185076.0968</v>
      </c>
      <c r="L227" s="47">
        <v>158431.39816000001</v>
      </c>
      <c r="M227" s="73">
        <f t="shared" si="7"/>
        <v>26644.698639999988</v>
      </c>
      <c r="N227" s="55">
        <f>'Vos-laskelma'!AA227+M227</f>
        <v>12001381.227963975</v>
      </c>
    </row>
    <row r="228" spans="1:14" ht="13.8" x14ac:dyDescent="0.25">
      <c r="A228" s="29">
        <v>702</v>
      </c>
      <c r="B228" s="38" t="s">
        <v>226</v>
      </c>
      <c r="C228" s="47">
        <v>29808.880000000001</v>
      </c>
      <c r="D228" s="47">
        <v>104927.25760000003</v>
      </c>
      <c r="E228" s="92">
        <f t="shared" si="6"/>
        <v>-75118.377600000022</v>
      </c>
      <c r="F228" s="55">
        <f>'Vos-laskelma'!I228+E228</f>
        <v>14856550.771945069</v>
      </c>
      <c r="G228" s="72"/>
      <c r="H228" s="72"/>
      <c r="I228" s="90">
        <v>702</v>
      </c>
      <c r="J228" s="38" t="s">
        <v>226</v>
      </c>
      <c r="K228" s="47">
        <v>39831.904000000002</v>
      </c>
      <c r="L228" s="47">
        <v>83945.73768000002</v>
      </c>
      <c r="M228" s="73">
        <f t="shared" si="7"/>
        <v>-44113.833680000018</v>
      </c>
      <c r="N228" s="55">
        <f>'Vos-laskelma'!AA228+M228</f>
        <v>13985761.719779227</v>
      </c>
    </row>
    <row r="229" spans="1:14" ht="13.8" x14ac:dyDescent="0.25">
      <c r="A229" s="29">
        <v>704</v>
      </c>
      <c r="B229" s="38" t="s">
        <v>227</v>
      </c>
      <c r="C229" s="47">
        <v>342876.6422</v>
      </c>
      <c r="D229" s="47">
        <v>301218.73240000004</v>
      </c>
      <c r="E229" s="47">
        <f t="shared" si="6"/>
        <v>41657.909799999965</v>
      </c>
      <c r="F229" s="55">
        <f>'Vos-laskelma'!I229+E229</f>
        <v>7807808.613813852</v>
      </c>
      <c r="G229" s="72"/>
      <c r="H229" s="72"/>
      <c r="I229" s="90">
        <v>704</v>
      </c>
      <c r="J229" s="38" t="s">
        <v>227</v>
      </c>
      <c r="K229" s="47">
        <v>412829.23360000009</v>
      </c>
      <c r="L229" s="47">
        <v>324611.52421600011</v>
      </c>
      <c r="M229" s="73">
        <f t="shared" si="7"/>
        <v>88217.709383999987</v>
      </c>
      <c r="N229" s="55">
        <f>'Vos-laskelma'!AA229+M229</f>
        <v>6504218.5761785377</v>
      </c>
    </row>
    <row r="230" spans="1:14" ht="13.8" x14ac:dyDescent="0.25">
      <c r="A230" s="29">
        <v>707</v>
      </c>
      <c r="B230" s="38" t="s">
        <v>228</v>
      </c>
      <c r="C230" s="47">
        <v>19375.772000000001</v>
      </c>
      <c r="D230" s="47">
        <v>32938.812400000003</v>
      </c>
      <c r="E230" s="92">
        <f t="shared" si="6"/>
        <v>-13563.040400000002</v>
      </c>
      <c r="F230" s="55">
        <f>'Vos-laskelma'!I230+E230</f>
        <v>9921338.0522384401</v>
      </c>
      <c r="G230" s="72"/>
      <c r="H230" s="72"/>
      <c r="I230" s="90">
        <v>707</v>
      </c>
      <c r="J230" s="38" t="s">
        <v>228</v>
      </c>
      <c r="K230" s="47">
        <v>22761.088000000003</v>
      </c>
      <c r="L230" s="47">
        <v>36133.227200000001</v>
      </c>
      <c r="M230" s="73">
        <f t="shared" si="7"/>
        <v>-13372.139199999998</v>
      </c>
      <c r="N230" s="55">
        <f>'Vos-laskelma'!AA230+M230</f>
        <v>9527716.024658693</v>
      </c>
    </row>
    <row r="231" spans="1:14" ht="13.8" x14ac:dyDescent="0.25">
      <c r="A231" s="29">
        <v>710</v>
      </c>
      <c r="B231" s="38" t="s">
        <v>229</v>
      </c>
      <c r="C231" s="47">
        <v>469787.94879999995</v>
      </c>
      <c r="D231" s="47">
        <v>1541880.7128839998</v>
      </c>
      <c r="E231" s="92">
        <f t="shared" si="6"/>
        <v>-1072092.7640839999</v>
      </c>
      <c r="F231" s="55">
        <f>'Vos-laskelma'!I231+E231</f>
        <v>70452915.465789959</v>
      </c>
      <c r="G231" s="72"/>
      <c r="H231" s="72"/>
      <c r="I231" s="90">
        <v>710</v>
      </c>
      <c r="J231" s="38" t="s">
        <v>229</v>
      </c>
      <c r="K231" s="47">
        <v>327475.15360000008</v>
      </c>
      <c r="L231" s="47">
        <v>1483987.3734000002</v>
      </c>
      <c r="M231" s="73">
        <f t="shared" si="7"/>
        <v>-1156512.2198000001</v>
      </c>
      <c r="N231" s="55">
        <f>'Vos-laskelma'!AA231+M231</f>
        <v>63439575.026606716</v>
      </c>
    </row>
    <row r="232" spans="1:14" ht="13.8" x14ac:dyDescent="0.25">
      <c r="A232" s="29">
        <v>729</v>
      </c>
      <c r="B232" s="38" t="s">
        <v>230</v>
      </c>
      <c r="C232" s="47">
        <v>165588.3284</v>
      </c>
      <c r="D232" s="47">
        <v>236533.46279999998</v>
      </c>
      <c r="E232" s="92">
        <f t="shared" si="6"/>
        <v>-70945.134399999981</v>
      </c>
      <c r="F232" s="55">
        <f>'Vos-laskelma'!I232+E232</f>
        <v>36134318.988580227</v>
      </c>
      <c r="G232" s="72"/>
      <c r="H232" s="72"/>
      <c r="I232" s="90">
        <v>729</v>
      </c>
      <c r="J232" s="38" t="s">
        <v>230</v>
      </c>
      <c r="K232" s="47">
        <v>119495.71200000001</v>
      </c>
      <c r="L232" s="47">
        <v>267087.14199999999</v>
      </c>
      <c r="M232" s="73">
        <f t="shared" si="7"/>
        <v>-147591.43</v>
      </c>
      <c r="N232" s="55">
        <f>'Vos-laskelma'!AA232+M232</f>
        <v>34083144.30964075</v>
      </c>
    </row>
    <row r="233" spans="1:14" ht="13.8" x14ac:dyDescent="0.25">
      <c r="A233" s="29">
        <v>732</v>
      </c>
      <c r="B233" s="38" t="s">
        <v>231</v>
      </c>
      <c r="C233" s="47">
        <v>34280.212</v>
      </c>
      <c r="D233" s="47">
        <v>101469.42752</v>
      </c>
      <c r="E233" s="92">
        <f t="shared" si="6"/>
        <v>-67189.215519999998</v>
      </c>
      <c r="F233" s="55">
        <f>'Vos-laskelma'!I233+E233</f>
        <v>21671059.103956975</v>
      </c>
      <c r="G233" s="72"/>
      <c r="H233" s="72"/>
      <c r="I233" s="90">
        <v>732</v>
      </c>
      <c r="J233" s="38" t="s">
        <v>231</v>
      </c>
      <c r="K233" s="47">
        <v>7112.84</v>
      </c>
      <c r="L233" s="47">
        <v>110405.50248000002</v>
      </c>
      <c r="M233" s="73">
        <f t="shared" si="7"/>
        <v>-103292.66248000003</v>
      </c>
      <c r="N233" s="55">
        <f>'Vos-laskelma'!AA233+M233</f>
        <v>20752942.64255761</v>
      </c>
    </row>
    <row r="234" spans="1:14" ht="13.8" x14ac:dyDescent="0.25">
      <c r="A234" s="29">
        <v>734</v>
      </c>
      <c r="B234" s="38" t="s">
        <v>232</v>
      </c>
      <c r="C234" s="47">
        <v>805212.37100000016</v>
      </c>
      <c r="D234" s="47">
        <v>1289293.6777599999</v>
      </c>
      <c r="E234" s="92">
        <f t="shared" si="6"/>
        <v>-484081.30675999972</v>
      </c>
      <c r="F234" s="55">
        <f>'Vos-laskelma'!I234+E234</f>
        <v>130947180.65744419</v>
      </c>
      <c r="G234" s="72"/>
      <c r="H234" s="72"/>
      <c r="I234" s="90">
        <v>734</v>
      </c>
      <c r="J234" s="38" t="s">
        <v>232</v>
      </c>
      <c r="K234" s="47">
        <v>444125.72960000002</v>
      </c>
      <c r="L234" s="47">
        <v>1155694.2431999999</v>
      </c>
      <c r="M234" s="73">
        <f t="shared" si="7"/>
        <v>-711568.51359999995</v>
      </c>
      <c r="N234" s="55">
        <f>'Vos-laskelma'!AA234+M234</f>
        <v>122657015.73152861</v>
      </c>
    </row>
    <row r="235" spans="1:14" ht="13.8" x14ac:dyDescent="0.25">
      <c r="A235" s="29">
        <v>738</v>
      </c>
      <c r="B235" s="38" t="s">
        <v>233</v>
      </c>
      <c r="C235" s="47">
        <v>196813.13020000001</v>
      </c>
      <c r="D235" s="47">
        <v>257459.29655999999</v>
      </c>
      <c r="E235" s="92">
        <f t="shared" si="6"/>
        <v>-60646.166359999974</v>
      </c>
      <c r="F235" s="55">
        <f>'Vos-laskelma'!I235+E235</f>
        <v>5398476.6432590764</v>
      </c>
      <c r="G235" s="72"/>
      <c r="H235" s="72"/>
      <c r="I235" s="90">
        <v>738</v>
      </c>
      <c r="J235" s="38" t="s">
        <v>233</v>
      </c>
      <c r="K235" s="47">
        <v>130876.25599999999</v>
      </c>
      <c r="L235" s="47">
        <v>232191.54896000004</v>
      </c>
      <c r="M235" s="73">
        <f t="shared" si="7"/>
        <v>-101315.29296000005</v>
      </c>
      <c r="N235" s="55">
        <f>'Vos-laskelma'!AA235+M235</f>
        <v>5292033.3051181911</v>
      </c>
    </row>
    <row r="236" spans="1:14" ht="13.8" x14ac:dyDescent="0.25">
      <c r="A236" s="29">
        <v>739</v>
      </c>
      <c r="B236" s="38" t="s">
        <v>234</v>
      </c>
      <c r="C236" s="47">
        <v>144573.068</v>
      </c>
      <c r="D236" s="47">
        <v>25218.312480000001</v>
      </c>
      <c r="E236" s="47">
        <f t="shared" si="6"/>
        <v>119354.75552000001</v>
      </c>
      <c r="F236" s="55">
        <f>'Vos-laskelma'!I236+E236</f>
        <v>14004756.591233015</v>
      </c>
      <c r="G236" s="72"/>
      <c r="H236" s="72"/>
      <c r="I236" s="90">
        <v>739</v>
      </c>
      <c r="J236" s="38" t="s">
        <v>234</v>
      </c>
      <c r="K236" s="47">
        <v>136637.65640000001</v>
      </c>
      <c r="L236" s="47">
        <v>0</v>
      </c>
      <c r="M236" s="73">
        <f t="shared" si="7"/>
        <v>136637.65640000001</v>
      </c>
      <c r="N236" s="55">
        <f>'Vos-laskelma'!AA236+M236</f>
        <v>13015093.270454353</v>
      </c>
    </row>
    <row r="237" spans="1:14" ht="13.8" x14ac:dyDescent="0.25">
      <c r="A237" s="29">
        <v>740</v>
      </c>
      <c r="B237" s="38" t="s">
        <v>235</v>
      </c>
      <c r="C237" s="47">
        <v>485884.74400000012</v>
      </c>
      <c r="D237" s="47">
        <v>604613.51303999999</v>
      </c>
      <c r="E237" s="92">
        <f t="shared" si="6"/>
        <v>-118728.76903999987</v>
      </c>
      <c r="F237" s="55">
        <f>'Vos-laskelma'!I237+E237</f>
        <v>97971927.739549711</v>
      </c>
      <c r="G237" s="72"/>
      <c r="H237" s="72"/>
      <c r="I237" s="90">
        <v>740</v>
      </c>
      <c r="J237" s="38" t="s">
        <v>235</v>
      </c>
      <c r="K237" s="47">
        <v>442489.77640000003</v>
      </c>
      <c r="L237" s="47">
        <v>560321.08383999998</v>
      </c>
      <c r="M237" s="73">
        <f t="shared" si="7"/>
        <v>-117831.30743999995</v>
      </c>
      <c r="N237" s="55">
        <f>'Vos-laskelma'!AA237+M237</f>
        <v>92457604.14569442</v>
      </c>
    </row>
    <row r="238" spans="1:14" ht="13.8" x14ac:dyDescent="0.25">
      <c r="A238" s="29">
        <v>742</v>
      </c>
      <c r="B238" s="38" t="s">
        <v>236</v>
      </c>
      <c r="C238" s="47">
        <v>11998.074199999999</v>
      </c>
      <c r="D238" s="47">
        <v>11923.552000000001</v>
      </c>
      <c r="E238" s="47">
        <f t="shared" si="6"/>
        <v>74.522199999997611</v>
      </c>
      <c r="F238" s="55">
        <f>'Vos-laskelma'!I238+E238</f>
        <v>4899387.8910612203</v>
      </c>
      <c r="G238" s="72"/>
      <c r="H238" s="72"/>
      <c r="I238" s="90">
        <v>742</v>
      </c>
      <c r="J238" s="38" t="s">
        <v>236</v>
      </c>
      <c r="K238" s="47">
        <v>11380.544000000002</v>
      </c>
      <c r="L238" s="47">
        <v>22761.088000000003</v>
      </c>
      <c r="M238" s="73">
        <f t="shared" si="7"/>
        <v>-11380.544000000002</v>
      </c>
      <c r="N238" s="55">
        <f>'Vos-laskelma'!AA238+M238</f>
        <v>5031421.8564377278</v>
      </c>
    </row>
    <row r="239" spans="1:14" ht="13.8" x14ac:dyDescent="0.25">
      <c r="A239" s="29">
        <v>743</v>
      </c>
      <c r="B239" s="38" t="s">
        <v>237</v>
      </c>
      <c r="C239" s="47">
        <v>1147641.8800000001</v>
      </c>
      <c r="D239" s="47">
        <v>1381477.63916</v>
      </c>
      <c r="E239" s="92">
        <f t="shared" si="6"/>
        <v>-233835.7591599999</v>
      </c>
      <c r="F239" s="55">
        <f>'Vos-laskelma'!I239+E239</f>
        <v>123432279.19660078</v>
      </c>
      <c r="G239" s="72"/>
      <c r="H239" s="72"/>
      <c r="I239" s="90">
        <v>743</v>
      </c>
      <c r="J239" s="38" t="s">
        <v>237</v>
      </c>
      <c r="K239" s="47">
        <v>1148296.8896000001</v>
      </c>
      <c r="L239" s="47">
        <v>1304992.7548000002</v>
      </c>
      <c r="M239" s="73">
        <f t="shared" si="7"/>
        <v>-156695.86520000012</v>
      </c>
      <c r="N239" s="55">
        <f>'Vos-laskelma'!AA239+M239</f>
        <v>115513159.47156225</v>
      </c>
    </row>
    <row r="240" spans="1:14" ht="13.8" x14ac:dyDescent="0.25">
      <c r="A240" s="29">
        <v>746</v>
      </c>
      <c r="B240" s="38" t="s">
        <v>238</v>
      </c>
      <c r="C240" s="47">
        <v>97102.426600000006</v>
      </c>
      <c r="D240" s="47">
        <v>110367.37820000001</v>
      </c>
      <c r="E240" s="92">
        <f t="shared" si="6"/>
        <v>-13264.9516</v>
      </c>
      <c r="F240" s="55">
        <f>'Vos-laskelma'!I240+E240</f>
        <v>21038314.451374751</v>
      </c>
      <c r="G240" s="72"/>
      <c r="H240" s="72"/>
      <c r="I240" s="90">
        <v>746</v>
      </c>
      <c r="J240" s="38" t="s">
        <v>238</v>
      </c>
      <c r="K240" s="47">
        <v>34212.760399999999</v>
      </c>
      <c r="L240" s="47">
        <v>91044.352000000014</v>
      </c>
      <c r="M240" s="73">
        <f t="shared" si="7"/>
        <v>-56831.591600000014</v>
      </c>
      <c r="N240" s="55">
        <f>'Vos-laskelma'!AA240+M240</f>
        <v>20076317.916802801</v>
      </c>
    </row>
    <row r="241" spans="1:14" ht="13.8" x14ac:dyDescent="0.25">
      <c r="A241" s="29">
        <v>747</v>
      </c>
      <c r="B241" s="38" t="s">
        <v>239</v>
      </c>
      <c r="C241" s="47">
        <v>147703.00040000002</v>
      </c>
      <c r="D241" s="47">
        <v>132724.03820000001</v>
      </c>
      <c r="E241" s="47">
        <f t="shared" si="6"/>
        <v>14978.962200000009</v>
      </c>
      <c r="F241" s="55">
        <f>'Vos-laskelma'!I241+E241</f>
        <v>5819991.111575461</v>
      </c>
      <c r="G241" s="72"/>
      <c r="H241" s="72"/>
      <c r="I241" s="90">
        <v>747</v>
      </c>
      <c r="J241" s="38" t="s">
        <v>239</v>
      </c>
      <c r="K241" s="47">
        <v>136566.52799999999</v>
      </c>
      <c r="L241" s="47">
        <v>137989.09600000002</v>
      </c>
      <c r="M241" s="73">
        <f t="shared" si="7"/>
        <v>-1422.5680000000284</v>
      </c>
      <c r="N241" s="55">
        <f>'Vos-laskelma'!AA241+M241</f>
        <v>5439082.0503556328</v>
      </c>
    </row>
    <row r="242" spans="1:14" ht="13.8" x14ac:dyDescent="0.25">
      <c r="A242" s="29">
        <v>748</v>
      </c>
      <c r="B242" s="38" t="s">
        <v>240</v>
      </c>
      <c r="C242" s="47">
        <v>448698.16620000009</v>
      </c>
      <c r="D242" s="47">
        <v>73031.756000000008</v>
      </c>
      <c r="E242" s="47">
        <f t="shared" si="6"/>
        <v>375666.4102000001</v>
      </c>
      <c r="F242" s="55">
        <f>'Vos-laskelma'!I242+E242</f>
        <v>20371773.3193736</v>
      </c>
      <c r="G242" s="72"/>
      <c r="H242" s="72"/>
      <c r="I242" s="90">
        <v>748</v>
      </c>
      <c r="J242" s="38" t="s">
        <v>240</v>
      </c>
      <c r="K242" s="47">
        <v>466815.68919999996</v>
      </c>
      <c r="L242" s="47">
        <v>96051.791360000017</v>
      </c>
      <c r="M242" s="73">
        <f t="shared" si="7"/>
        <v>370763.89783999993</v>
      </c>
      <c r="N242" s="55">
        <f>'Vos-laskelma'!AA242+M242</f>
        <v>18985351.535979696</v>
      </c>
    </row>
    <row r="243" spans="1:14" ht="13.8" x14ac:dyDescent="0.25">
      <c r="A243" s="29">
        <v>749</v>
      </c>
      <c r="B243" s="38" t="s">
        <v>241</v>
      </c>
      <c r="C243" s="47">
        <v>591929.83460000018</v>
      </c>
      <c r="D243" s="47">
        <v>507163.81298799993</v>
      </c>
      <c r="E243" s="47">
        <f t="shared" si="6"/>
        <v>84766.021612000244</v>
      </c>
      <c r="F243" s="55">
        <f>'Vos-laskelma'!I243+E243</f>
        <v>43914686.32761097</v>
      </c>
      <c r="G243" s="72"/>
      <c r="H243" s="72"/>
      <c r="I243" s="90">
        <v>749</v>
      </c>
      <c r="J243" s="38" t="s">
        <v>241</v>
      </c>
      <c r="K243" s="47">
        <v>812641.97</v>
      </c>
      <c r="L243" s="47">
        <v>519773.62813600001</v>
      </c>
      <c r="M243" s="73">
        <f t="shared" si="7"/>
        <v>292868.34186399996</v>
      </c>
      <c r="N243" s="55">
        <f>'Vos-laskelma'!AA243+M243</f>
        <v>41144867.314911135</v>
      </c>
    </row>
    <row r="244" spans="1:14" ht="13.8" x14ac:dyDescent="0.25">
      <c r="A244" s="29">
        <v>751</v>
      </c>
      <c r="B244" s="38" t="s">
        <v>242</v>
      </c>
      <c r="C244" s="47">
        <v>62747.6924</v>
      </c>
      <c r="D244" s="47">
        <v>71541.312000000005</v>
      </c>
      <c r="E244" s="92">
        <f t="shared" si="6"/>
        <v>-8793.6196000000054</v>
      </c>
      <c r="F244" s="55">
        <f>'Vos-laskelma'!I244+E244</f>
        <v>9991311.8494112324</v>
      </c>
      <c r="G244" s="72"/>
      <c r="H244" s="72"/>
      <c r="I244" s="90">
        <v>751</v>
      </c>
      <c r="J244" s="38" t="s">
        <v>242</v>
      </c>
      <c r="K244" s="47">
        <v>30016.184799999999</v>
      </c>
      <c r="L244" s="47">
        <v>36986.768000000004</v>
      </c>
      <c r="M244" s="73">
        <f t="shared" si="7"/>
        <v>-6970.5832000000046</v>
      </c>
      <c r="N244" s="55">
        <f>'Vos-laskelma'!AA244+M244</f>
        <v>9426091.8451533169</v>
      </c>
    </row>
    <row r="245" spans="1:14" ht="13.8" x14ac:dyDescent="0.25">
      <c r="A245" s="29">
        <v>753</v>
      </c>
      <c r="B245" s="38" t="s">
        <v>243</v>
      </c>
      <c r="C245" s="47">
        <v>1262853.2011999998</v>
      </c>
      <c r="D245" s="47">
        <v>1479857.3762679999</v>
      </c>
      <c r="E245" s="92">
        <f t="shared" si="6"/>
        <v>-217004.1750680001</v>
      </c>
      <c r="F245" s="55">
        <f>'Vos-laskelma'!I245+E245</f>
        <v>19057996.763745002</v>
      </c>
      <c r="G245" s="72"/>
      <c r="H245" s="72"/>
      <c r="I245" s="90">
        <v>753</v>
      </c>
      <c r="J245" s="38" t="s">
        <v>243</v>
      </c>
      <c r="K245" s="47">
        <v>1199722.7228000001</v>
      </c>
      <c r="L245" s="47">
        <v>1237739.4300320004</v>
      </c>
      <c r="M245" s="73">
        <f t="shared" si="7"/>
        <v>-38016.707232000306</v>
      </c>
      <c r="N245" s="55">
        <f>'Vos-laskelma'!AA245+M245</f>
        <v>17626803.308613077</v>
      </c>
    </row>
    <row r="246" spans="1:14" ht="13.8" x14ac:dyDescent="0.25">
      <c r="A246" s="29">
        <v>755</v>
      </c>
      <c r="B246" s="38" t="s">
        <v>244</v>
      </c>
      <c r="C246" s="47">
        <v>302634.65419999999</v>
      </c>
      <c r="D246" s="47">
        <v>1409602.3174400001</v>
      </c>
      <c r="E246" s="92">
        <f t="shared" si="6"/>
        <v>-1106967.6632400001</v>
      </c>
      <c r="F246" s="55">
        <f>'Vos-laskelma'!I246+E246</f>
        <v>5491322.6357022151</v>
      </c>
      <c r="G246" s="72"/>
      <c r="H246" s="72"/>
      <c r="I246" s="90">
        <v>755</v>
      </c>
      <c r="J246" s="38" t="s">
        <v>244</v>
      </c>
      <c r="K246" s="47">
        <v>244681.69600000003</v>
      </c>
      <c r="L246" s="47">
        <v>1169251.3162400001</v>
      </c>
      <c r="M246" s="73">
        <f t="shared" si="7"/>
        <v>-924569.62024000008</v>
      </c>
      <c r="N246" s="55">
        <f>'Vos-laskelma'!AA246+M246</f>
        <v>4747577.270005893</v>
      </c>
    </row>
    <row r="247" spans="1:14" ht="13.8" x14ac:dyDescent="0.25">
      <c r="A247" s="29">
        <v>758</v>
      </c>
      <c r="B247" s="38" t="s">
        <v>245</v>
      </c>
      <c r="C247" s="47">
        <v>52463.628800000006</v>
      </c>
      <c r="D247" s="47">
        <v>189241.67468000003</v>
      </c>
      <c r="E247" s="92">
        <f t="shared" si="6"/>
        <v>-136778.04588000002</v>
      </c>
      <c r="F247" s="55">
        <f>'Vos-laskelma'!I247+E247</f>
        <v>27146686.565429103</v>
      </c>
      <c r="G247" s="72"/>
      <c r="H247" s="72"/>
      <c r="I247" s="90">
        <v>758</v>
      </c>
      <c r="J247" s="38" t="s">
        <v>245</v>
      </c>
      <c r="K247" s="47">
        <v>41325.600400000003</v>
      </c>
      <c r="L247" s="47">
        <v>61312.680800000009</v>
      </c>
      <c r="M247" s="73">
        <f t="shared" si="7"/>
        <v>-19987.080400000006</v>
      </c>
      <c r="N247" s="55">
        <f>'Vos-laskelma'!AA247+M247</f>
        <v>27193013.286322147</v>
      </c>
    </row>
    <row r="248" spans="1:14" ht="13.8" x14ac:dyDescent="0.25">
      <c r="A248" s="29">
        <v>759</v>
      </c>
      <c r="B248" s="38" t="s">
        <v>246</v>
      </c>
      <c r="C248" s="47">
        <v>377156.85420000006</v>
      </c>
      <c r="D248" s="47">
        <v>23847.104000000003</v>
      </c>
      <c r="E248" s="47">
        <f t="shared" si="6"/>
        <v>353309.75020000007</v>
      </c>
      <c r="F248" s="55">
        <f>'Vos-laskelma'!I248+E248</f>
        <v>8898631.6652293503</v>
      </c>
      <c r="G248" s="72"/>
      <c r="H248" s="72"/>
      <c r="I248" s="90">
        <v>759</v>
      </c>
      <c r="J248" s="38" t="s">
        <v>246</v>
      </c>
      <c r="K248" s="47">
        <v>359909.70400000009</v>
      </c>
      <c r="L248" s="47">
        <v>66860.696000000011</v>
      </c>
      <c r="M248" s="73">
        <f t="shared" si="7"/>
        <v>293049.00800000009</v>
      </c>
      <c r="N248" s="55">
        <f>'Vos-laskelma'!AA248+M248</f>
        <v>8353626.1970746769</v>
      </c>
    </row>
    <row r="249" spans="1:14" ht="13.8" x14ac:dyDescent="0.25">
      <c r="A249" s="29">
        <v>761</v>
      </c>
      <c r="B249" s="38" t="s">
        <v>247</v>
      </c>
      <c r="C249" s="47">
        <v>533802.51860000007</v>
      </c>
      <c r="D249" s="47">
        <v>194666.89084000001</v>
      </c>
      <c r="E249" s="47">
        <f t="shared" si="6"/>
        <v>339135.62776000006</v>
      </c>
      <c r="F249" s="55">
        <f>'Vos-laskelma'!I249+E249</f>
        <v>30449226.205995597</v>
      </c>
      <c r="G249" s="72"/>
      <c r="H249" s="72"/>
      <c r="I249" s="90">
        <v>761</v>
      </c>
      <c r="J249" s="38" t="s">
        <v>247</v>
      </c>
      <c r="K249" s="47">
        <v>453941.44880000007</v>
      </c>
      <c r="L249" s="47">
        <v>139411.66399999999</v>
      </c>
      <c r="M249" s="73">
        <f t="shared" si="7"/>
        <v>314529.78480000008</v>
      </c>
      <c r="N249" s="55">
        <f>'Vos-laskelma'!AA249+M249</f>
        <v>28077592.45766516</v>
      </c>
    </row>
    <row r="250" spans="1:14" ht="13.8" x14ac:dyDescent="0.25">
      <c r="A250" s="29">
        <v>762</v>
      </c>
      <c r="B250" s="38" t="s">
        <v>248</v>
      </c>
      <c r="C250" s="47">
        <v>125197.296</v>
      </c>
      <c r="D250" s="47">
        <v>93257.081080000004</v>
      </c>
      <c r="E250" s="47">
        <f t="shared" si="6"/>
        <v>31940.214919999999</v>
      </c>
      <c r="F250" s="55">
        <f>'Vos-laskelma'!I250+E250</f>
        <v>16249460.574600134</v>
      </c>
      <c r="G250" s="72"/>
      <c r="H250" s="72"/>
      <c r="I250" s="90">
        <v>762</v>
      </c>
      <c r="J250" s="38" t="s">
        <v>248</v>
      </c>
      <c r="K250" s="47">
        <v>71199.52840000001</v>
      </c>
      <c r="L250" s="47">
        <v>104729.45616</v>
      </c>
      <c r="M250" s="73">
        <f t="shared" si="7"/>
        <v>-33529.927759999991</v>
      </c>
      <c r="N250" s="55">
        <f>'Vos-laskelma'!AA250+M250</f>
        <v>16150461.514619814</v>
      </c>
    </row>
    <row r="251" spans="1:14" ht="13.8" x14ac:dyDescent="0.25">
      <c r="A251" s="29">
        <v>765</v>
      </c>
      <c r="B251" s="38" t="s">
        <v>249</v>
      </c>
      <c r="C251" s="47">
        <v>187795.94400000002</v>
      </c>
      <c r="D251" s="47">
        <v>226249.39919999999</v>
      </c>
      <c r="E251" s="92">
        <f t="shared" si="6"/>
        <v>-38453.455199999968</v>
      </c>
      <c r="F251" s="55">
        <f>'Vos-laskelma'!I251+E251</f>
        <v>29928380.538222525</v>
      </c>
      <c r="G251" s="72"/>
      <c r="H251" s="72"/>
      <c r="I251" s="90">
        <v>765</v>
      </c>
      <c r="J251" s="38" t="s">
        <v>249</v>
      </c>
      <c r="K251" s="47">
        <v>116863.96120000002</v>
      </c>
      <c r="L251" s="47">
        <v>284157.95799999998</v>
      </c>
      <c r="M251" s="73">
        <f t="shared" si="7"/>
        <v>-167293.99679999996</v>
      </c>
      <c r="N251" s="55">
        <f>'Vos-laskelma'!AA251+M251</f>
        <v>28463006.708488863</v>
      </c>
    </row>
    <row r="252" spans="1:14" ht="13.8" x14ac:dyDescent="0.25">
      <c r="A252" s="29">
        <v>768</v>
      </c>
      <c r="B252" s="38" t="s">
        <v>250</v>
      </c>
      <c r="C252" s="47">
        <v>150609.36619999999</v>
      </c>
      <c r="D252" s="47">
        <v>98518.348400000003</v>
      </c>
      <c r="E252" s="47">
        <f t="shared" si="6"/>
        <v>52091.017799999987</v>
      </c>
      <c r="F252" s="55">
        <f>'Vos-laskelma'!I252+E252</f>
        <v>11325744.509526081</v>
      </c>
      <c r="G252" s="72"/>
      <c r="H252" s="72"/>
      <c r="I252" s="90">
        <v>768</v>
      </c>
      <c r="J252" s="38" t="s">
        <v>250</v>
      </c>
      <c r="K252" s="47">
        <v>142256.80000000002</v>
      </c>
      <c r="L252" s="47">
        <v>62592.992000000006</v>
      </c>
      <c r="M252" s="73">
        <f t="shared" si="7"/>
        <v>79663.808000000019</v>
      </c>
      <c r="N252" s="55">
        <f>'Vos-laskelma'!AA252+M252</f>
        <v>11289345.473288659</v>
      </c>
    </row>
    <row r="253" spans="1:14" ht="13.8" x14ac:dyDescent="0.25">
      <c r="A253" s="29">
        <v>777</v>
      </c>
      <c r="B253" s="38" t="s">
        <v>251</v>
      </c>
      <c r="C253" s="47">
        <v>178853.28</v>
      </c>
      <c r="D253" s="47">
        <v>126315.12900000002</v>
      </c>
      <c r="E253" s="47">
        <f t="shared" si="6"/>
        <v>52538.150999999983</v>
      </c>
      <c r="F253" s="55">
        <f>'Vos-laskelma'!I253+E253</f>
        <v>35398919.850636706</v>
      </c>
      <c r="G253" s="72"/>
      <c r="H253" s="72"/>
      <c r="I253" s="90">
        <v>777</v>
      </c>
      <c r="J253" s="38" t="s">
        <v>251</v>
      </c>
      <c r="K253" s="47">
        <v>155059.91200000001</v>
      </c>
      <c r="L253" s="47">
        <v>133436.87839999999</v>
      </c>
      <c r="M253" s="73">
        <f t="shared" si="7"/>
        <v>21623.033600000024</v>
      </c>
      <c r="N253" s="55">
        <f>'Vos-laskelma'!AA253+M253</f>
        <v>33610894.551720291</v>
      </c>
    </row>
    <row r="254" spans="1:14" ht="13.8" x14ac:dyDescent="0.25">
      <c r="A254" s="29">
        <v>778</v>
      </c>
      <c r="B254" s="38" t="s">
        <v>252</v>
      </c>
      <c r="C254" s="47">
        <v>259337.25599999996</v>
      </c>
      <c r="D254" s="47">
        <v>141528.09090800001</v>
      </c>
      <c r="E254" s="47">
        <f t="shared" si="6"/>
        <v>117809.16509199995</v>
      </c>
      <c r="F254" s="55">
        <f>'Vos-laskelma'!I254+E254</f>
        <v>27565109.100178573</v>
      </c>
      <c r="G254" s="72"/>
      <c r="H254" s="72"/>
      <c r="I254" s="90">
        <v>778</v>
      </c>
      <c r="J254" s="38" t="s">
        <v>252</v>
      </c>
      <c r="K254" s="47">
        <v>253217.10400000005</v>
      </c>
      <c r="L254" s="47">
        <v>106322.73232000001</v>
      </c>
      <c r="M254" s="73">
        <f t="shared" si="7"/>
        <v>146894.37168000004</v>
      </c>
      <c r="N254" s="55">
        <f>'Vos-laskelma'!AA254+M254</f>
        <v>26383593.409825932</v>
      </c>
    </row>
    <row r="255" spans="1:14" ht="13.8" x14ac:dyDescent="0.25">
      <c r="A255" s="29">
        <v>781</v>
      </c>
      <c r="B255" s="38" t="s">
        <v>253</v>
      </c>
      <c r="C255" s="47">
        <v>70050.868000000002</v>
      </c>
      <c r="D255" s="47">
        <v>119295.13776</v>
      </c>
      <c r="E255" s="92">
        <f t="shared" si="6"/>
        <v>-49244.269759999996</v>
      </c>
      <c r="F255" s="55">
        <f>'Vos-laskelma'!I255+E255</f>
        <v>15379728.38780635</v>
      </c>
      <c r="G255" s="72"/>
      <c r="H255" s="72"/>
      <c r="I255" s="90">
        <v>781</v>
      </c>
      <c r="J255" s="38" t="s">
        <v>253</v>
      </c>
      <c r="K255" s="47">
        <v>54057.584000000003</v>
      </c>
      <c r="L255" s="47">
        <v>127419.41576000003</v>
      </c>
      <c r="M255" s="73">
        <f t="shared" si="7"/>
        <v>-73361.83176000003</v>
      </c>
      <c r="N255" s="55">
        <f>'Vos-laskelma'!AA255+M255</f>
        <v>14511841.090772074</v>
      </c>
    </row>
    <row r="256" spans="1:14" ht="13.8" x14ac:dyDescent="0.25">
      <c r="A256" s="29">
        <v>783</v>
      </c>
      <c r="B256" s="38" t="s">
        <v>254</v>
      </c>
      <c r="C256" s="47">
        <v>99934.270199999999</v>
      </c>
      <c r="D256" s="47">
        <v>177124.36496000001</v>
      </c>
      <c r="E256" s="92">
        <f t="shared" si="6"/>
        <v>-77190.094760000007</v>
      </c>
      <c r="F256" s="55">
        <f>'Vos-laskelma'!I256+E256</f>
        <v>16077650.822372638</v>
      </c>
      <c r="G256" s="72"/>
      <c r="H256" s="72"/>
      <c r="I256" s="90">
        <v>783</v>
      </c>
      <c r="J256" s="38" t="s">
        <v>254</v>
      </c>
      <c r="K256" s="47">
        <v>29945.056400000001</v>
      </c>
      <c r="L256" s="47">
        <v>220953.26175999999</v>
      </c>
      <c r="M256" s="73">
        <f t="shared" si="7"/>
        <v>-191008.20535999999</v>
      </c>
      <c r="N256" s="55">
        <f>'Vos-laskelma'!AA256+M256</f>
        <v>14466085.919094149</v>
      </c>
    </row>
    <row r="257" spans="1:14" ht="13.8" x14ac:dyDescent="0.25">
      <c r="A257" s="29">
        <v>785</v>
      </c>
      <c r="B257" s="38" t="s">
        <v>255</v>
      </c>
      <c r="C257" s="47">
        <v>23847.104000000003</v>
      </c>
      <c r="D257" s="47">
        <v>62673.1702</v>
      </c>
      <c r="E257" s="92">
        <f t="shared" si="6"/>
        <v>-38826.066200000001</v>
      </c>
      <c r="F257" s="55">
        <f>'Vos-laskelma'!I257+E257</f>
        <v>15176859.011020372</v>
      </c>
      <c r="G257" s="72"/>
      <c r="H257" s="72"/>
      <c r="I257" s="90">
        <v>785</v>
      </c>
      <c r="J257" s="38" t="s">
        <v>255</v>
      </c>
      <c r="K257" s="47">
        <v>68283.26400000001</v>
      </c>
      <c r="L257" s="47">
        <v>45593.304400000008</v>
      </c>
      <c r="M257" s="73">
        <f t="shared" si="7"/>
        <v>22689.959600000002</v>
      </c>
      <c r="N257" s="55">
        <f>'Vos-laskelma'!AA257+M257</f>
        <v>13267642.303836297</v>
      </c>
    </row>
    <row r="258" spans="1:14" ht="13.8" x14ac:dyDescent="0.25">
      <c r="A258" s="29">
        <v>790</v>
      </c>
      <c r="B258" s="38" t="s">
        <v>256</v>
      </c>
      <c r="C258" s="47">
        <v>683070.4852</v>
      </c>
      <c r="D258" s="47">
        <v>392970.46504000004</v>
      </c>
      <c r="E258" s="47">
        <f t="shared" si="6"/>
        <v>290100.02015999996</v>
      </c>
      <c r="F258" s="55">
        <f>'Vos-laskelma'!I258+E258</f>
        <v>76135132.953391775</v>
      </c>
      <c r="G258" s="72"/>
      <c r="H258" s="72"/>
      <c r="I258" s="90">
        <v>790</v>
      </c>
      <c r="J258" s="38" t="s">
        <v>256</v>
      </c>
      <c r="K258" s="47">
        <v>489434.52040000004</v>
      </c>
      <c r="L258" s="47">
        <v>323975.63631999999</v>
      </c>
      <c r="M258" s="73">
        <f t="shared" si="7"/>
        <v>165458.88408000005</v>
      </c>
      <c r="N258" s="55">
        <f>'Vos-laskelma'!AA258+M258</f>
        <v>70005343.905552432</v>
      </c>
    </row>
    <row r="259" spans="1:14" ht="13.8" x14ac:dyDescent="0.25">
      <c r="A259" s="29">
        <v>791</v>
      </c>
      <c r="B259" s="38" t="s">
        <v>257</v>
      </c>
      <c r="C259" s="47">
        <v>188019.51060000001</v>
      </c>
      <c r="D259" s="47">
        <v>243940.96948</v>
      </c>
      <c r="E259" s="92">
        <f t="shared" si="6"/>
        <v>-55921.458879999991</v>
      </c>
      <c r="F259" s="55">
        <f>'Vos-laskelma'!I259+E259</f>
        <v>25037887.26057839</v>
      </c>
      <c r="G259" s="72"/>
      <c r="H259" s="72"/>
      <c r="I259" s="90">
        <v>791</v>
      </c>
      <c r="J259" s="38" t="s">
        <v>257</v>
      </c>
      <c r="K259" s="47">
        <v>152214.77600000001</v>
      </c>
      <c r="L259" s="47">
        <v>221308.90375999996</v>
      </c>
      <c r="M259" s="73">
        <f t="shared" si="7"/>
        <v>-69094.127759999945</v>
      </c>
      <c r="N259" s="55">
        <f>'Vos-laskelma'!AA259+M259</f>
        <v>23651652.400356226</v>
      </c>
    </row>
    <row r="260" spans="1:14" ht="13.8" x14ac:dyDescent="0.25">
      <c r="A260" s="29">
        <v>831</v>
      </c>
      <c r="B260" s="38" t="s">
        <v>258</v>
      </c>
      <c r="C260" s="47">
        <v>176021.43640000001</v>
      </c>
      <c r="D260" s="47">
        <v>367081.45276000001</v>
      </c>
      <c r="E260" s="92">
        <f t="shared" si="6"/>
        <v>-191060.01636000001</v>
      </c>
      <c r="F260" s="55">
        <f>'Vos-laskelma'!I260+E260</f>
        <v>6942359.9652344976</v>
      </c>
      <c r="G260" s="72"/>
      <c r="H260" s="72"/>
      <c r="I260" s="90">
        <v>831</v>
      </c>
      <c r="J260" s="38" t="s">
        <v>258</v>
      </c>
      <c r="K260" s="47">
        <v>36986.768000000004</v>
      </c>
      <c r="L260" s="47">
        <v>363205.79405600007</v>
      </c>
      <c r="M260" s="73">
        <f t="shared" si="7"/>
        <v>-326219.02605600009</v>
      </c>
      <c r="N260" s="55">
        <f>'Vos-laskelma'!AA260+M260</f>
        <v>6715848.2182332696</v>
      </c>
    </row>
    <row r="261" spans="1:14" ht="13.8" x14ac:dyDescent="0.25">
      <c r="A261" s="29">
        <v>832</v>
      </c>
      <c r="B261" s="38" t="s">
        <v>259</v>
      </c>
      <c r="C261" s="47">
        <v>14904.44</v>
      </c>
      <c r="D261" s="47">
        <v>55146.428</v>
      </c>
      <c r="E261" s="92">
        <f t="shared" si="6"/>
        <v>-40241.987999999998</v>
      </c>
      <c r="F261" s="55">
        <f>'Vos-laskelma'!I261+E261</f>
        <v>20412962.613786127</v>
      </c>
      <c r="G261" s="72"/>
      <c r="H261" s="72"/>
      <c r="I261" s="90">
        <v>832</v>
      </c>
      <c r="J261" s="38" t="s">
        <v>259</v>
      </c>
      <c r="K261" s="47">
        <v>69776.960400000011</v>
      </c>
      <c r="L261" s="47">
        <v>32719.064000000002</v>
      </c>
      <c r="M261" s="73">
        <f t="shared" si="7"/>
        <v>37057.896400000012</v>
      </c>
      <c r="N261" s="55">
        <f>'Vos-laskelma'!AA261+M261</f>
        <v>19933257.576469794</v>
      </c>
    </row>
    <row r="262" spans="1:14" ht="13.8" x14ac:dyDescent="0.25">
      <c r="A262" s="29">
        <v>833</v>
      </c>
      <c r="B262" s="38" t="s">
        <v>260</v>
      </c>
      <c r="C262" s="47">
        <v>183399.13420000003</v>
      </c>
      <c r="D262" s="47">
        <v>16469.406200000001</v>
      </c>
      <c r="E262" s="47">
        <f t="shared" si="6"/>
        <v>166929.72800000003</v>
      </c>
      <c r="F262" s="55">
        <f>'Vos-laskelma'!I262+E262</f>
        <v>5217735.6420162329</v>
      </c>
      <c r="G262" s="72"/>
      <c r="H262" s="72"/>
      <c r="I262" s="90">
        <v>833</v>
      </c>
      <c r="J262" s="38" t="s">
        <v>260</v>
      </c>
      <c r="K262" s="47">
        <v>204849.79200000002</v>
      </c>
      <c r="L262" s="47">
        <v>14225.68</v>
      </c>
      <c r="M262" s="73">
        <f t="shared" si="7"/>
        <v>190624.11200000002</v>
      </c>
      <c r="N262" s="55">
        <f>'Vos-laskelma'!AA262+M262</f>
        <v>4800910.889490216</v>
      </c>
    </row>
    <row r="263" spans="1:14" ht="13.8" x14ac:dyDescent="0.25">
      <c r="A263" s="29">
        <v>834</v>
      </c>
      <c r="B263" s="38" t="s">
        <v>261</v>
      </c>
      <c r="C263" s="47">
        <v>74745.766600000003</v>
      </c>
      <c r="D263" s="47">
        <v>500282.43304000003</v>
      </c>
      <c r="E263" s="92">
        <f t="shared" si="6"/>
        <v>-425536.66644000006</v>
      </c>
      <c r="F263" s="55">
        <f>'Vos-laskelma'!I263+E263</f>
        <v>13801253.872218655</v>
      </c>
      <c r="G263" s="72"/>
      <c r="H263" s="72"/>
      <c r="I263" s="90">
        <v>834</v>
      </c>
      <c r="J263" s="38" t="s">
        <v>261</v>
      </c>
      <c r="K263" s="47">
        <v>116792.83279999999</v>
      </c>
      <c r="L263" s="47">
        <v>408348.14440000005</v>
      </c>
      <c r="M263" s="73">
        <f t="shared" si="7"/>
        <v>-291555.31160000007</v>
      </c>
      <c r="N263" s="55">
        <f>'Vos-laskelma'!AA263+M263</f>
        <v>12569267.182026781</v>
      </c>
    </row>
    <row r="264" spans="1:14" ht="13.8" x14ac:dyDescent="0.25">
      <c r="A264" s="29">
        <v>837</v>
      </c>
      <c r="B264" s="38" t="s">
        <v>262</v>
      </c>
      <c r="C264" s="47">
        <v>5208878.2134000007</v>
      </c>
      <c r="D264" s="47">
        <v>16143335.804343993</v>
      </c>
      <c r="E264" s="92">
        <f t="shared" si="6"/>
        <v>-10934457.590943992</v>
      </c>
      <c r="F264" s="55">
        <f>'Vos-laskelma'!I264+E264</f>
        <v>363104277.98627335</v>
      </c>
      <c r="G264" s="72"/>
      <c r="H264" s="72"/>
      <c r="I264" s="90">
        <v>837</v>
      </c>
      <c r="J264" s="38" t="s">
        <v>262</v>
      </c>
      <c r="K264" s="47">
        <v>4127509.9236000008</v>
      </c>
      <c r="L264" s="47">
        <v>14490853.788039988</v>
      </c>
      <c r="M264" s="73">
        <f t="shared" si="7"/>
        <v>-10363343.864439987</v>
      </c>
      <c r="N264" s="55">
        <f>'Vos-laskelma'!AA264+M264</f>
        <v>350516762.60848641</v>
      </c>
    </row>
    <row r="265" spans="1:14" ht="13.8" x14ac:dyDescent="0.25">
      <c r="A265" s="29">
        <v>844</v>
      </c>
      <c r="B265" s="38" t="s">
        <v>263</v>
      </c>
      <c r="C265" s="47">
        <v>11998.074199999999</v>
      </c>
      <c r="D265" s="47">
        <v>86445.752000000008</v>
      </c>
      <c r="E265" s="92">
        <f t="shared" si="6"/>
        <v>-74447.677800000005</v>
      </c>
      <c r="F265" s="55">
        <f>'Vos-laskelma'!I265+E265</f>
        <v>6812019.3257145742</v>
      </c>
      <c r="G265" s="72"/>
      <c r="H265" s="72"/>
      <c r="I265" s="90">
        <v>844</v>
      </c>
      <c r="J265" s="38" t="s">
        <v>263</v>
      </c>
      <c r="K265" s="47">
        <v>7112.84</v>
      </c>
      <c r="L265" s="47">
        <v>113947.69679999999</v>
      </c>
      <c r="M265" s="73">
        <f t="shared" si="7"/>
        <v>-106834.85679999999</v>
      </c>
      <c r="N265" s="55">
        <f>'Vos-laskelma'!AA265+M265</f>
        <v>6620088.8898738408</v>
      </c>
    </row>
    <row r="266" spans="1:14" ht="13.8" x14ac:dyDescent="0.25">
      <c r="A266" s="29">
        <v>845</v>
      </c>
      <c r="B266" s="38" t="s">
        <v>264</v>
      </c>
      <c r="C266" s="47">
        <v>68560.423999999999</v>
      </c>
      <c r="D266" s="47">
        <v>70185.007960000003</v>
      </c>
      <c r="E266" s="92">
        <f t="shared" ref="E266:E303" si="8">C266-D266</f>
        <v>-1624.5839600000036</v>
      </c>
      <c r="F266" s="55">
        <f>'Vos-laskelma'!I266+E266</f>
        <v>11938139.203121286</v>
      </c>
      <c r="G266" s="72"/>
      <c r="H266" s="72"/>
      <c r="I266" s="90">
        <v>845</v>
      </c>
      <c r="J266" s="38" t="s">
        <v>264</v>
      </c>
      <c r="K266" s="47">
        <v>59747.856000000007</v>
      </c>
      <c r="L266" s="47">
        <v>31438.752800000002</v>
      </c>
      <c r="M266" s="73">
        <f t="shared" ref="M266:M303" si="9">K266-L266</f>
        <v>28309.103200000005</v>
      </c>
      <c r="N266" s="55">
        <f>'Vos-laskelma'!AA266+M266</f>
        <v>11389846.394400598</v>
      </c>
    </row>
    <row r="267" spans="1:14" ht="13.8" x14ac:dyDescent="0.25">
      <c r="A267" s="29">
        <v>846</v>
      </c>
      <c r="B267" s="38" t="s">
        <v>265</v>
      </c>
      <c r="C267" s="47">
        <v>159477.508</v>
      </c>
      <c r="D267" s="47">
        <v>224758.9552</v>
      </c>
      <c r="E267" s="92">
        <f t="shared" si="8"/>
        <v>-65281.447199999995</v>
      </c>
      <c r="F267" s="55">
        <f>'Vos-laskelma'!I267+E267</f>
        <v>20748030.953107759</v>
      </c>
      <c r="G267" s="72"/>
      <c r="H267" s="72"/>
      <c r="I267" s="90">
        <v>846</v>
      </c>
      <c r="J267" s="38" t="s">
        <v>265</v>
      </c>
      <c r="K267" s="47">
        <v>207694.92800000001</v>
      </c>
      <c r="L267" s="47">
        <v>150792.20800000001</v>
      </c>
      <c r="M267" s="73">
        <f t="shared" si="9"/>
        <v>56902.720000000001</v>
      </c>
      <c r="N267" s="55">
        <f>'Vos-laskelma'!AA267+M267</f>
        <v>19185212.833652779</v>
      </c>
    </row>
    <row r="268" spans="1:14" ht="13.8" x14ac:dyDescent="0.25">
      <c r="A268" s="29">
        <v>848</v>
      </c>
      <c r="B268" s="38" t="s">
        <v>266</v>
      </c>
      <c r="C268" s="47">
        <v>280203.47200000001</v>
      </c>
      <c r="D268" s="47">
        <v>172056.85536000002</v>
      </c>
      <c r="E268" s="47">
        <f t="shared" si="8"/>
        <v>108146.61663999999</v>
      </c>
      <c r="F268" s="55">
        <f>'Vos-laskelma'!I268+E268</f>
        <v>19029987.570874393</v>
      </c>
      <c r="G268" s="72"/>
      <c r="H268" s="72"/>
      <c r="I268" s="90">
        <v>848</v>
      </c>
      <c r="J268" s="38" t="s">
        <v>266</v>
      </c>
      <c r="K268" s="47">
        <v>123763.416</v>
      </c>
      <c r="L268" s="47">
        <v>169342.49472000002</v>
      </c>
      <c r="M268" s="73">
        <f t="shared" si="9"/>
        <v>-45579.07872000002</v>
      </c>
      <c r="N268" s="55">
        <f>'Vos-laskelma'!AA268+M268</f>
        <v>18066184.286118392</v>
      </c>
    </row>
    <row r="269" spans="1:14" ht="13.8" x14ac:dyDescent="0.25">
      <c r="A269" s="29">
        <v>849</v>
      </c>
      <c r="B269" s="38" t="s">
        <v>267</v>
      </c>
      <c r="C269" s="47">
        <v>314483.68400000007</v>
      </c>
      <c r="D269" s="47">
        <v>11923.552000000001</v>
      </c>
      <c r="E269" s="47">
        <f t="shared" si="8"/>
        <v>302560.13200000004</v>
      </c>
      <c r="F269" s="55">
        <f>'Vos-laskelma'!I269+E269</f>
        <v>12370073.810400523</v>
      </c>
      <c r="G269" s="72"/>
      <c r="H269" s="72"/>
      <c r="I269" s="90">
        <v>849</v>
      </c>
      <c r="J269" s="38" t="s">
        <v>267</v>
      </c>
      <c r="K269" s="47">
        <v>233301.15200000003</v>
      </c>
      <c r="L269" s="47">
        <v>11380.544000000002</v>
      </c>
      <c r="M269" s="73">
        <f t="shared" si="9"/>
        <v>221920.60800000004</v>
      </c>
      <c r="N269" s="55">
        <f>'Vos-laskelma'!AA269+M269</f>
        <v>11839218.382104857</v>
      </c>
    </row>
    <row r="270" spans="1:14" ht="13.8" x14ac:dyDescent="0.25">
      <c r="A270" s="29">
        <v>850</v>
      </c>
      <c r="B270" s="38" t="s">
        <v>268</v>
      </c>
      <c r="C270" s="47">
        <v>320669.02659999998</v>
      </c>
      <c r="D270" s="47">
        <v>145348.09888000001</v>
      </c>
      <c r="E270" s="47">
        <f t="shared" si="8"/>
        <v>175320.92771999998</v>
      </c>
      <c r="F270" s="55">
        <f>'Vos-laskelma'!I270+E270</f>
        <v>7310674.5249085054</v>
      </c>
      <c r="G270" s="72"/>
      <c r="H270" s="72"/>
      <c r="I270" s="90">
        <v>850</v>
      </c>
      <c r="J270" s="38" t="s">
        <v>268</v>
      </c>
      <c r="K270" s="47">
        <v>318797.48879999999</v>
      </c>
      <c r="L270" s="47">
        <v>172514.82136000003</v>
      </c>
      <c r="M270" s="73">
        <f t="shared" si="9"/>
        <v>146282.66743999996</v>
      </c>
      <c r="N270" s="55">
        <f>'Vos-laskelma'!AA270+M270</f>
        <v>6720357.3403675603</v>
      </c>
    </row>
    <row r="271" spans="1:14" ht="13.8" x14ac:dyDescent="0.25">
      <c r="A271" s="29">
        <v>851</v>
      </c>
      <c r="B271" s="38" t="s">
        <v>269</v>
      </c>
      <c r="C271" s="47">
        <v>420305.20799999998</v>
      </c>
      <c r="D271" s="47">
        <v>308879.61456000002</v>
      </c>
      <c r="E271" s="47">
        <f t="shared" si="8"/>
        <v>111425.59343999997</v>
      </c>
      <c r="F271" s="55">
        <f>'Vos-laskelma'!I271+E271</f>
        <v>46843992.559775218</v>
      </c>
      <c r="G271" s="72"/>
      <c r="H271" s="72"/>
      <c r="I271" s="90">
        <v>851</v>
      </c>
      <c r="J271" s="38" t="s">
        <v>269</v>
      </c>
      <c r="K271" s="47">
        <v>437012.88960000005</v>
      </c>
      <c r="L271" s="47">
        <v>233500.31152000002</v>
      </c>
      <c r="M271" s="73">
        <f t="shared" si="9"/>
        <v>203512.57808000004</v>
      </c>
      <c r="N271" s="55">
        <f>'Vos-laskelma'!AA271+M271</f>
        <v>44140125.153448075</v>
      </c>
    </row>
    <row r="272" spans="1:14" ht="13.8" x14ac:dyDescent="0.25">
      <c r="A272" s="29">
        <v>853</v>
      </c>
      <c r="B272" s="38" t="s">
        <v>270</v>
      </c>
      <c r="C272" s="47">
        <v>7235062.3092000028</v>
      </c>
      <c r="D272" s="47">
        <v>9870355.0971440058</v>
      </c>
      <c r="E272" s="92">
        <f t="shared" si="8"/>
        <v>-2635292.787944003</v>
      </c>
      <c r="F272" s="55">
        <f>'Vos-laskelma'!I272+E272</f>
        <v>317031136.52138799</v>
      </c>
      <c r="G272" s="72"/>
      <c r="H272" s="72"/>
      <c r="I272" s="90">
        <v>853</v>
      </c>
      <c r="J272" s="38" t="s">
        <v>270</v>
      </c>
      <c r="K272" s="47">
        <v>6565151.3200000012</v>
      </c>
      <c r="L272" s="47">
        <v>9013571.5141360033</v>
      </c>
      <c r="M272" s="73">
        <f t="shared" si="9"/>
        <v>-2448420.1941360021</v>
      </c>
      <c r="N272" s="55">
        <f>'Vos-laskelma'!AA272+M272</f>
        <v>303731398.62289929</v>
      </c>
    </row>
    <row r="273" spans="1:14" ht="13.8" x14ac:dyDescent="0.25">
      <c r="A273" s="29">
        <v>854</v>
      </c>
      <c r="B273" s="38" t="s">
        <v>271</v>
      </c>
      <c r="C273" s="47">
        <v>11923.552000000001</v>
      </c>
      <c r="D273" s="47">
        <v>85029.830199999997</v>
      </c>
      <c r="E273" s="92">
        <f t="shared" si="8"/>
        <v>-73106.278200000001</v>
      </c>
      <c r="F273" s="55">
        <f>'Vos-laskelma'!I273+E273</f>
        <v>16887997.464691784</v>
      </c>
      <c r="G273" s="72"/>
      <c r="H273" s="72"/>
      <c r="I273" s="90">
        <v>854</v>
      </c>
      <c r="J273" s="38" t="s">
        <v>271</v>
      </c>
      <c r="K273" s="47">
        <v>11380.544000000002</v>
      </c>
      <c r="L273" s="47">
        <v>59818.984400000001</v>
      </c>
      <c r="M273" s="73">
        <f t="shared" si="9"/>
        <v>-48438.440399999999</v>
      </c>
      <c r="N273" s="55">
        <f>'Vos-laskelma'!AA273+M273</f>
        <v>16339918.086932098</v>
      </c>
    </row>
    <row r="274" spans="1:14" ht="13.8" x14ac:dyDescent="0.25">
      <c r="A274" s="29">
        <v>857</v>
      </c>
      <c r="B274" s="38" t="s">
        <v>272</v>
      </c>
      <c r="C274" s="47">
        <v>1024084.0724000002</v>
      </c>
      <c r="D274" s="47">
        <v>102199.74508000001</v>
      </c>
      <c r="E274" s="47">
        <f t="shared" si="8"/>
        <v>921884.32732000016</v>
      </c>
      <c r="F274" s="55">
        <f>'Vos-laskelma'!I274+E274</f>
        <v>12066033.659301415</v>
      </c>
      <c r="G274" s="72"/>
      <c r="H274" s="72"/>
      <c r="I274" s="90">
        <v>857</v>
      </c>
      <c r="J274" s="38" t="s">
        <v>272</v>
      </c>
      <c r="K274" s="47">
        <v>1052771.4484000001</v>
      </c>
      <c r="L274" s="47">
        <v>73546.765600000013</v>
      </c>
      <c r="M274" s="73">
        <f t="shared" si="9"/>
        <v>979224.68280000007</v>
      </c>
      <c r="N274" s="55">
        <f>'Vos-laskelma'!AA274+M274</f>
        <v>11282413.267934082</v>
      </c>
    </row>
    <row r="275" spans="1:14" ht="13.8" x14ac:dyDescent="0.25">
      <c r="A275" s="29">
        <v>858</v>
      </c>
      <c r="B275" s="38" t="s">
        <v>273</v>
      </c>
      <c r="C275" s="47">
        <v>3679161.014</v>
      </c>
      <c r="D275" s="47">
        <v>1433921.8921880003</v>
      </c>
      <c r="E275" s="47">
        <f t="shared" si="8"/>
        <v>2245239.1218119999</v>
      </c>
      <c r="F275" s="55">
        <f>'Vos-laskelma'!I275+E275</f>
        <v>38614512.470243931</v>
      </c>
      <c r="G275" s="72"/>
      <c r="H275" s="72"/>
      <c r="I275" s="90">
        <v>858</v>
      </c>
      <c r="J275" s="38" t="s">
        <v>273</v>
      </c>
      <c r="K275" s="47">
        <v>3074667.3468000004</v>
      </c>
      <c r="L275" s="47">
        <v>1417391.2750480007</v>
      </c>
      <c r="M275" s="73">
        <f t="shared" si="9"/>
        <v>1657276.0717519997</v>
      </c>
      <c r="N275" s="55">
        <f>'Vos-laskelma'!AA275+M275</f>
        <v>34087197.569569252</v>
      </c>
    </row>
    <row r="276" spans="1:14" ht="13.8" x14ac:dyDescent="0.25">
      <c r="A276" s="29">
        <v>859</v>
      </c>
      <c r="B276" s="38" t="s">
        <v>274</v>
      </c>
      <c r="C276" s="47">
        <v>211792.09240000002</v>
      </c>
      <c r="D276" s="47">
        <v>199153.12728000002</v>
      </c>
      <c r="E276" s="47">
        <f t="shared" si="8"/>
        <v>12638.965120000008</v>
      </c>
      <c r="F276" s="55">
        <f>'Vos-laskelma'!I276+E276</f>
        <v>22414085.485136703</v>
      </c>
      <c r="G276" s="72"/>
      <c r="H276" s="72"/>
      <c r="I276" s="90">
        <v>859</v>
      </c>
      <c r="J276" s="38" t="s">
        <v>274</v>
      </c>
      <c r="K276" s="47">
        <v>207766.05639999997</v>
      </c>
      <c r="L276" s="47">
        <v>137078.65248000002</v>
      </c>
      <c r="M276" s="73">
        <f t="shared" si="9"/>
        <v>70687.403919999953</v>
      </c>
      <c r="N276" s="55">
        <f>'Vos-laskelma'!AA276+M276</f>
        <v>21422696.393858511</v>
      </c>
    </row>
    <row r="277" spans="1:14" ht="13.8" x14ac:dyDescent="0.25">
      <c r="A277" s="29">
        <v>886</v>
      </c>
      <c r="B277" s="38" t="s">
        <v>275</v>
      </c>
      <c r="C277" s="47">
        <v>751407.34260000021</v>
      </c>
      <c r="D277" s="47">
        <v>620056.00332400005</v>
      </c>
      <c r="E277" s="47">
        <f t="shared" si="8"/>
        <v>131351.33927600016</v>
      </c>
      <c r="F277" s="55">
        <f>'Vos-laskelma'!I277+E277</f>
        <v>26695878.203888614</v>
      </c>
      <c r="G277" s="72"/>
      <c r="H277" s="72"/>
      <c r="I277" s="90">
        <v>886</v>
      </c>
      <c r="J277" s="38" t="s">
        <v>275</v>
      </c>
      <c r="K277" s="47">
        <v>574788.60040000011</v>
      </c>
      <c r="L277" s="47">
        <v>541600.08896000008</v>
      </c>
      <c r="M277" s="73">
        <f t="shared" si="9"/>
        <v>33188.511440000031</v>
      </c>
      <c r="N277" s="55">
        <f>'Vos-laskelma'!AA277+M277</f>
        <v>23827541.398307808</v>
      </c>
    </row>
    <row r="278" spans="1:14" ht="13.8" x14ac:dyDescent="0.25">
      <c r="A278" s="29">
        <v>887</v>
      </c>
      <c r="B278" s="38" t="s">
        <v>276</v>
      </c>
      <c r="C278" s="47">
        <v>651398.55020000006</v>
      </c>
      <c r="D278" s="47">
        <v>349047.08035999996</v>
      </c>
      <c r="E278" s="47">
        <f t="shared" si="8"/>
        <v>302351.46984000009</v>
      </c>
      <c r="F278" s="55">
        <f>'Vos-laskelma'!I278+E278</f>
        <v>16554576.048772546</v>
      </c>
      <c r="G278" s="72"/>
      <c r="H278" s="72"/>
      <c r="I278" s="90">
        <v>887</v>
      </c>
      <c r="J278" s="38" t="s">
        <v>276</v>
      </c>
      <c r="K278" s="47">
        <v>624578.4804</v>
      </c>
      <c r="L278" s="47">
        <v>333890.93528000003</v>
      </c>
      <c r="M278" s="73">
        <f t="shared" si="9"/>
        <v>290687.54511999997</v>
      </c>
      <c r="N278" s="55">
        <f>'Vos-laskelma'!AA278+M278</f>
        <v>15750011.028996881</v>
      </c>
    </row>
    <row r="279" spans="1:14" ht="13.8" x14ac:dyDescent="0.25">
      <c r="A279" s="29">
        <v>889</v>
      </c>
      <c r="B279" s="38" t="s">
        <v>277</v>
      </c>
      <c r="C279" s="47">
        <v>229826.46479999999</v>
      </c>
      <c r="D279" s="47">
        <v>56070.503280000004</v>
      </c>
      <c r="E279" s="47">
        <f t="shared" si="8"/>
        <v>173755.96151999998</v>
      </c>
      <c r="F279" s="55">
        <f>'Vos-laskelma'!I279+E279</f>
        <v>12808010.510252424</v>
      </c>
      <c r="G279" s="72"/>
      <c r="H279" s="72"/>
      <c r="I279" s="90">
        <v>889</v>
      </c>
      <c r="J279" s="38" t="s">
        <v>277</v>
      </c>
      <c r="K279" s="47">
        <v>179314.69639999999</v>
      </c>
      <c r="L279" s="47">
        <v>41254.472000000009</v>
      </c>
      <c r="M279" s="73">
        <f t="shared" si="9"/>
        <v>138060.22439999998</v>
      </c>
      <c r="N279" s="55">
        <f>'Vos-laskelma'!AA279+M279</f>
        <v>12197822.060327632</v>
      </c>
    </row>
    <row r="280" spans="1:14" ht="13.8" x14ac:dyDescent="0.25">
      <c r="A280" s="29">
        <v>890</v>
      </c>
      <c r="B280" s="38" t="s">
        <v>278</v>
      </c>
      <c r="C280" s="47">
        <v>77503.088000000003</v>
      </c>
      <c r="D280" s="47">
        <v>14904.44</v>
      </c>
      <c r="E280" s="47">
        <f t="shared" si="8"/>
        <v>62598.648000000001</v>
      </c>
      <c r="F280" s="55">
        <f>'Vos-laskelma'!I280+E280</f>
        <v>8305709.4235734735</v>
      </c>
      <c r="G280" s="72"/>
      <c r="H280" s="72"/>
      <c r="I280" s="90">
        <v>890</v>
      </c>
      <c r="J280" s="38" t="s">
        <v>278</v>
      </c>
      <c r="K280" s="47">
        <v>64157.816800000008</v>
      </c>
      <c r="L280" s="47">
        <v>11380.544000000002</v>
      </c>
      <c r="M280" s="73">
        <f t="shared" si="9"/>
        <v>52777.272800000006</v>
      </c>
      <c r="N280" s="55">
        <f>'Vos-laskelma'!AA280+M280</f>
        <v>7386377.0698494501</v>
      </c>
    </row>
    <row r="281" spans="1:14" ht="13.8" x14ac:dyDescent="0.25">
      <c r="A281" s="29">
        <v>892</v>
      </c>
      <c r="B281" s="38" t="s">
        <v>279</v>
      </c>
      <c r="C281" s="47">
        <v>76087.166200000007</v>
      </c>
      <c r="D281" s="47">
        <v>62151.514800000004</v>
      </c>
      <c r="E281" s="47">
        <f t="shared" si="8"/>
        <v>13935.651400000002</v>
      </c>
      <c r="F281" s="55">
        <f>'Vos-laskelma'!I281+E281</f>
        <v>10845510.559738114</v>
      </c>
      <c r="G281" s="72"/>
      <c r="H281" s="72"/>
      <c r="I281" s="90">
        <v>892</v>
      </c>
      <c r="J281" s="38" t="s">
        <v>279</v>
      </c>
      <c r="K281" s="47">
        <v>103918.59240000001</v>
      </c>
      <c r="L281" s="47">
        <v>62905.95696000001</v>
      </c>
      <c r="M281" s="73">
        <f t="shared" si="9"/>
        <v>41012.635439999998</v>
      </c>
      <c r="N281" s="55">
        <f>'Vos-laskelma'!AA281+M281</f>
        <v>10752129.859850284</v>
      </c>
    </row>
    <row r="282" spans="1:14" ht="13.8" x14ac:dyDescent="0.25">
      <c r="A282" s="29">
        <v>893</v>
      </c>
      <c r="B282" s="38" t="s">
        <v>280</v>
      </c>
      <c r="C282" s="47">
        <v>147553.95600000001</v>
      </c>
      <c r="D282" s="47">
        <v>254865.92400000003</v>
      </c>
      <c r="E282" s="92">
        <f t="shared" si="8"/>
        <v>-107311.96800000002</v>
      </c>
      <c r="F282" s="55">
        <f>'Vos-laskelma'!I282+E282</f>
        <v>24280815.953794118</v>
      </c>
      <c r="G282" s="72"/>
      <c r="H282" s="72"/>
      <c r="I282" s="90">
        <v>893</v>
      </c>
      <c r="J282" s="38" t="s">
        <v>280</v>
      </c>
      <c r="K282" s="47">
        <v>42677.039999999994</v>
      </c>
      <c r="L282" s="47">
        <v>220498.04</v>
      </c>
      <c r="M282" s="73">
        <f t="shared" si="9"/>
        <v>-177821</v>
      </c>
      <c r="N282" s="55">
        <f>'Vos-laskelma'!AA282+M282</f>
        <v>22332889.981242765</v>
      </c>
    </row>
    <row r="283" spans="1:14" ht="13.8" x14ac:dyDescent="0.25">
      <c r="A283" s="29">
        <v>895</v>
      </c>
      <c r="B283" s="38" t="s">
        <v>281</v>
      </c>
      <c r="C283" s="47">
        <v>314558.20620000007</v>
      </c>
      <c r="D283" s="47">
        <v>229528.37600000002</v>
      </c>
      <c r="E283" s="47">
        <f t="shared" si="8"/>
        <v>85029.830200000055</v>
      </c>
      <c r="F283" s="55">
        <f>'Vos-laskelma'!I283+E283</f>
        <v>34033447.234553978</v>
      </c>
      <c r="G283" s="72"/>
      <c r="H283" s="72"/>
      <c r="I283" s="90">
        <v>895</v>
      </c>
      <c r="J283" s="38" t="s">
        <v>281</v>
      </c>
      <c r="K283" s="47">
        <v>243259.12800000003</v>
      </c>
      <c r="L283" s="47">
        <v>122340.84800000003</v>
      </c>
      <c r="M283" s="73">
        <f t="shared" si="9"/>
        <v>120918.28</v>
      </c>
      <c r="N283" s="55">
        <f>'Vos-laskelma'!AA283+M283</f>
        <v>30541584.171471704</v>
      </c>
    </row>
    <row r="284" spans="1:14" ht="13.8" x14ac:dyDescent="0.25">
      <c r="A284" s="29">
        <v>905</v>
      </c>
      <c r="B284" s="38" t="s">
        <v>282</v>
      </c>
      <c r="C284" s="47">
        <v>1393714.1843999994</v>
      </c>
      <c r="D284" s="47">
        <v>7141454.9737799997</v>
      </c>
      <c r="E284" s="92">
        <f t="shared" si="8"/>
        <v>-5747740.78938</v>
      </c>
      <c r="F284" s="55">
        <f>'Vos-laskelma'!I284+E284</f>
        <v>134403563.21261474</v>
      </c>
      <c r="G284" s="72"/>
      <c r="H284" s="72"/>
      <c r="I284" s="90">
        <v>905</v>
      </c>
      <c r="J284" s="38" t="s">
        <v>282</v>
      </c>
      <c r="K284" s="47">
        <v>1200647.392</v>
      </c>
      <c r="L284" s="47">
        <v>6652818.4955679988</v>
      </c>
      <c r="M284" s="73">
        <f t="shared" si="9"/>
        <v>-5452171.1035679989</v>
      </c>
      <c r="N284" s="55">
        <f>'Vos-laskelma'!AA284+M284</f>
        <v>126413955.73024936</v>
      </c>
    </row>
    <row r="285" spans="1:14" ht="13.8" x14ac:dyDescent="0.25">
      <c r="A285" s="29">
        <v>908</v>
      </c>
      <c r="B285" s="38" t="s">
        <v>283</v>
      </c>
      <c r="C285" s="47">
        <v>503919.11640000006</v>
      </c>
      <c r="D285" s="47">
        <v>733462.39684000006</v>
      </c>
      <c r="E285" s="92">
        <f t="shared" si="8"/>
        <v>-229543.28044</v>
      </c>
      <c r="F285" s="55">
        <f>'Vos-laskelma'!I285+E285</f>
        <v>46349461.41101715</v>
      </c>
      <c r="G285" s="72"/>
      <c r="H285" s="72"/>
      <c r="I285" s="90">
        <v>908</v>
      </c>
      <c r="J285" s="38" t="s">
        <v>283</v>
      </c>
      <c r="K285" s="47">
        <v>357064.56800000009</v>
      </c>
      <c r="L285" s="47">
        <v>643242.57256</v>
      </c>
      <c r="M285" s="73">
        <f t="shared" si="9"/>
        <v>-286178.00455999991</v>
      </c>
      <c r="N285" s="55">
        <f>'Vos-laskelma'!AA285+M285</f>
        <v>43651959.219538741</v>
      </c>
    </row>
    <row r="286" spans="1:14" ht="13.8" x14ac:dyDescent="0.25">
      <c r="A286" s="29">
        <v>915</v>
      </c>
      <c r="B286" s="38" t="s">
        <v>284</v>
      </c>
      <c r="C286" s="47">
        <v>508315.92619999999</v>
      </c>
      <c r="D286" s="47">
        <v>290249.06456000003</v>
      </c>
      <c r="E286" s="47">
        <f t="shared" si="8"/>
        <v>218066.86163999996</v>
      </c>
      <c r="F286" s="55">
        <f>'Vos-laskelma'!I286+E286</f>
        <v>59418530.301940568</v>
      </c>
      <c r="G286" s="72"/>
      <c r="H286" s="72"/>
      <c r="I286" s="90">
        <v>915</v>
      </c>
      <c r="J286" s="38" t="s">
        <v>284</v>
      </c>
      <c r="K286" s="47">
        <v>372855.07279999997</v>
      </c>
      <c r="L286" s="47">
        <v>241466.69232</v>
      </c>
      <c r="M286" s="73">
        <f t="shared" si="9"/>
        <v>131388.38047999996</v>
      </c>
      <c r="N286" s="55">
        <f>'Vos-laskelma'!AA286+M286</f>
        <v>55805033.357847102</v>
      </c>
    </row>
    <row r="287" spans="1:14" ht="13.8" x14ac:dyDescent="0.25">
      <c r="A287" s="29">
        <v>918</v>
      </c>
      <c r="B287" s="38" t="s">
        <v>285</v>
      </c>
      <c r="C287" s="47">
        <v>31299.324000000001</v>
      </c>
      <c r="D287" s="47">
        <v>70900.42108</v>
      </c>
      <c r="E287" s="92">
        <f t="shared" si="8"/>
        <v>-39601.09708</v>
      </c>
      <c r="F287" s="55">
        <f>'Vos-laskelma'!I287+E287</f>
        <v>6425266.7624676358</v>
      </c>
      <c r="G287" s="72"/>
      <c r="H287" s="72"/>
      <c r="I287" s="90">
        <v>918</v>
      </c>
      <c r="J287" s="38" t="s">
        <v>285</v>
      </c>
      <c r="K287" s="47">
        <v>22761.088000000003</v>
      </c>
      <c r="L287" s="47">
        <v>52706.144400000005</v>
      </c>
      <c r="M287" s="73">
        <f t="shared" si="9"/>
        <v>-29945.056400000001</v>
      </c>
      <c r="N287" s="55">
        <f>'Vos-laskelma'!AA287+M287</f>
        <v>6065100.92116025</v>
      </c>
    </row>
    <row r="288" spans="1:14" ht="13.8" x14ac:dyDescent="0.25">
      <c r="A288" s="29">
        <v>921</v>
      </c>
      <c r="B288" s="38" t="s">
        <v>286</v>
      </c>
      <c r="C288" s="47">
        <v>238545.56220000004</v>
      </c>
      <c r="D288" s="47">
        <v>73806.78688</v>
      </c>
      <c r="E288" s="47">
        <f t="shared" si="8"/>
        <v>164738.77532000004</v>
      </c>
      <c r="F288" s="55">
        <f>'Vos-laskelma'!I288+E288</f>
        <v>11430428.228012048</v>
      </c>
      <c r="G288" s="72"/>
      <c r="H288" s="72"/>
      <c r="I288" s="90">
        <v>921</v>
      </c>
      <c r="J288" s="38" t="s">
        <v>286</v>
      </c>
      <c r="K288" s="47">
        <v>227824.26519999999</v>
      </c>
      <c r="L288" s="47">
        <v>29191.095360000003</v>
      </c>
      <c r="M288" s="73">
        <f t="shared" si="9"/>
        <v>198633.16983999999</v>
      </c>
      <c r="N288" s="55">
        <f>'Vos-laskelma'!AA288+M288</f>
        <v>10773468.613035833</v>
      </c>
    </row>
    <row r="289" spans="1:14" ht="13.8" x14ac:dyDescent="0.25">
      <c r="A289" s="29">
        <v>922</v>
      </c>
      <c r="B289" s="38" t="s">
        <v>287</v>
      </c>
      <c r="C289" s="47">
        <v>165513.80620000002</v>
      </c>
      <c r="D289" s="47">
        <v>222806.47356000004</v>
      </c>
      <c r="E289" s="92">
        <f t="shared" si="8"/>
        <v>-57292.667360000021</v>
      </c>
      <c r="F289" s="55">
        <f>'Vos-laskelma'!I289+E289</f>
        <v>7879991.4965316392</v>
      </c>
      <c r="G289" s="72"/>
      <c r="H289" s="72"/>
      <c r="I289" s="90">
        <v>922</v>
      </c>
      <c r="J289" s="38" t="s">
        <v>287</v>
      </c>
      <c r="K289" s="47">
        <v>190766.3688</v>
      </c>
      <c r="L289" s="47">
        <v>177233.47941599999</v>
      </c>
      <c r="M289" s="73">
        <f t="shared" si="9"/>
        <v>13532.889384000009</v>
      </c>
      <c r="N289" s="55">
        <f>'Vos-laskelma'!AA289+M289</f>
        <v>7982713.0876520202</v>
      </c>
    </row>
    <row r="290" spans="1:14" ht="13.8" x14ac:dyDescent="0.25">
      <c r="A290" s="29">
        <v>924</v>
      </c>
      <c r="B290" s="38" t="s">
        <v>288</v>
      </c>
      <c r="C290" s="47">
        <v>58127.316000000006</v>
      </c>
      <c r="D290" s="47">
        <v>61182.726200000005</v>
      </c>
      <c r="E290" s="92">
        <f t="shared" si="8"/>
        <v>-3055.4101999999984</v>
      </c>
      <c r="F290" s="55">
        <f>'Vos-laskelma'!I290+E290</f>
        <v>12249540.517565127</v>
      </c>
      <c r="G290" s="72"/>
      <c r="H290" s="72"/>
      <c r="I290" s="90">
        <v>924</v>
      </c>
      <c r="J290" s="38" t="s">
        <v>288</v>
      </c>
      <c r="K290" s="47">
        <v>78312.368400000007</v>
      </c>
      <c r="L290" s="47">
        <v>50856.805999999997</v>
      </c>
      <c r="M290" s="73">
        <f t="shared" si="9"/>
        <v>27455.56240000001</v>
      </c>
      <c r="N290" s="55">
        <f>'Vos-laskelma'!AA290+M290</f>
        <v>11451907.665183216</v>
      </c>
    </row>
    <row r="291" spans="1:14" ht="13.8" x14ac:dyDescent="0.25">
      <c r="A291" s="29">
        <v>925</v>
      </c>
      <c r="B291" s="38" t="s">
        <v>289</v>
      </c>
      <c r="C291" s="47">
        <v>117745.076</v>
      </c>
      <c r="D291" s="47">
        <v>85730.33888000001</v>
      </c>
      <c r="E291" s="47">
        <f t="shared" si="8"/>
        <v>32014.737119999991</v>
      </c>
      <c r="F291" s="55">
        <f>'Vos-laskelma'!I291+E291</f>
        <v>11418746.493667176</v>
      </c>
      <c r="G291" s="72"/>
      <c r="H291" s="72"/>
      <c r="I291" s="90">
        <v>925</v>
      </c>
      <c r="J291" s="38" t="s">
        <v>289</v>
      </c>
      <c r="K291" s="47">
        <v>115228.008</v>
      </c>
      <c r="L291" s="47">
        <v>93277.783760000006</v>
      </c>
      <c r="M291" s="73">
        <f t="shared" si="9"/>
        <v>21950.224239999996</v>
      </c>
      <c r="N291" s="55">
        <f>'Vos-laskelma'!AA291+M291</f>
        <v>11504419.210854424</v>
      </c>
    </row>
    <row r="292" spans="1:14" ht="13.8" x14ac:dyDescent="0.25">
      <c r="A292" s="29">
        <v>927</v>
      </c>
      <c r="B292" s="38" t="s">
        <v>290</v>
      </c>
      <c r="C292" s="47">
        <v>1069393.5699999998</v>
      </c>
      <c r="D292" s="47">
        <v>941807.09226800024</v>
      </c>
      <c r="E292" s="47">
        <f t="shared" si="8"/>
        <v>127586.47773199959</v>
      </c>
      <c r="F292" s="55">
        <f>'Vos-laskelma'!I292+E292</f>
        <v>36177959.3129135</v>
      </c>
      <c r="G292" s="72"/>
      <c r="H292" s="72"/>
      <c r="I292" s="90">
        <v>927</v>
      </c>
      <c r="J292" s="38" t="s">
        <v>290</v>
      </c>
      <c r="K292" s="47">
        <v>928083.36320000002</v>
      </c>
      <c r="L292" s="47">
        <v>781601.53624000016</v>
      </c>
      <c r="M292" s="73">
        <f t="shared" si="9"/>
        <v>146481.82695999986</v>
      </c>
      <c r="N292" s="55">
        <f>'Vos-laskelma'!AA292+M292</f>
        <v>32715573.875594188</v>
      </c>
    </row>
    <row r="293" spans="1:14" ht="13.8" x14ac:dyDescent="0.25">
      <c r="A293" s="29">
        <v>931</v>
      </c>
      <c r="B293" s="38" t="s">
        <v>291</v>
      </c>
      <c r="C293" s="47">
        <v>111932.3444</v>
      </c>
      <c r="D293" s="47">
        <v>180343.72399999999</v>
      </c>
      <c r="E293" s="92">
        <f t="shared" si="8"/>
        <v>-68411.379599999986</v>
      </c>
      <c r="F293" s="55">
        <f>'Vos-laskelma'!I293+E293</f>
        <v>27665801.900075775</v>
      </c>
      <c r="G293" s="72"/>
      <c r="H293" s="72"/>
      <c r="I293" s="90">
        <v>931</v>
      </c>
      <c r="J293" s="38" t="s">
        <v>291</v>
      </c>
      <c r="K293" s="47">
        <v>87061.161600000007</v>
      </c>
      <c r="L293" s="47">
        <v>169427.84880000001</v>
      </c>
      <c r="M293" s="73">
        <f t="shared" si="9"/>
        <v>-82366.6872</v>
      </c>
      <c r="N293" s="55">
        <f>'Vos-laskelma'!AA293+M293</f>
        <v>26414527.39504911</v>
      </c>
    </row>
    <row r="294" spans="1:14" ht="13.8" x14ac:dyDescent="0.25">
      <c r="A294" s="29">
        <v>934</v>
      </c>
      <c r="B294" s="38" t="s">
        <v>292</v>
      </c>
      <c r="C294" s="47">
        <v>0</v>
      </c>
      <c r="D294" s="47">
        <v>2923133.2949999999</v>
      </c>
      <c r="E294" s="92">
        <f t="shared" si="8"/>
        <v>-2923133.2949999999</v>
      </c>
      <c r="F294" s="55">
        <f>'Vos-laskelma'!I294+E294</f>
        <v>6194543.610598959</v>
      </c>
      <c r="G294" s="72"/>
      <c r="H294" s="72"/>
      <c r="I294" s="90">
        <v>934</v>
      </c>
      <c r="J294" s="38" t="s">
        <v>292</v>
      </c>
      <c r="K294" s="47">
        <v>0</v>
      </c>
      <c r="L294" s="47">
        <v>2896988.6036000005</v>
      </c>
      <c r="M294" s="73">
        <f t="shared" si="9"/>
        <v>-2896988.6036000005</v>
      </c>
      <c r="N294" s="55">
        <f>'Vos-laskelma'!AA294+M294</f>
        <v>6042430.4402625319</v>
      </c>
    </row>
    <row r="295" spans="1:14" ht="13.8" x14ac:dyDescent="0.25">
      <c r="A295" s="29">
        <v>935</v>
      </c>
      <c r="B295" s="38" t="s">
        <v>293</v>
      </c>
      <c r="C295" s="47">
        <v>1541789.7958</v>
      </c>
      <c r="D295" s="47">
        <v>70050.868000000002</v>
      </c>
      <c r="E295" s="47">
        <f t="shared" si="8"/>
        <v>1471738.9277999999</v>
      </c>
      <c r="F295" s="55">
        <f>'Vos-laskelma'!I295+E295</f>
        <v>11820006.038015457</v>
      </c>
      <c r="G295" s="72"/>
      <c r="H295" s="72"/>
      <c r="I295" s="90">
        <v>935</v>
      </c>
      <c r="J295" s="38" t="s">
        <v>293</v>
      </c>
      <c r="K295" s="47">
        <v>1465956.3240000005</v>
      </c>
      <c r="L295" s="47">
        <v>62664.1204</v>
      </c>
      <c r="M295" s="73">
        <f t="shared" si="9"/>
        <v>1403292.2036000006</v>
      </c>
      <c r="N295" s="55">
        <f>'Vos-laskelma'!AA295+M295</f>
        <v>11482183.897264607</v>
      </c>
    </row>
    <row r="296" spans="1:14" ht="13.8" x14ac:dyDescent="0.25">
      <c r="A296" s="29">
        <v>936</v>
      </c>
      <c r="B296" s="38" t="s">
        <v>294</v>
      </c>
      <c r="C296" s="47">
        <v>162607.44039999999</v>
      </c>
      <c r="D296" s="47">
        <v>89426.64</v>
      </c>
      <c r="E296" s="47">
        <f t="shared" si="8"/>
        <v>73180.800399999993</v>
      </c>
      <c r="F296" s="55">
        <f>'Vos-laskelma'!I296+E296</f>
        <v>27900274.529953334</v>
      </c>
      <c r="G296" s="72"/>
      <c r="H296" s="72"/>
      <c r="I296" s="90">
        <v>936</v>
      </c>
      <c r="J296" s="38" t="s">
        <v>294</v>
      </c>
      <c r="K296" s="47">
        <v>166582.71280000001</v>
      </c>
      <c r="L296" s="47">
        <v>62592.992000000013</v>
      </c>
      <c r="M296" s="73">
        <f t="shared" si="9"/>
        <v>103989.7208</v>
      </c>
      <c r="N296" s="55">
        <f>'Vos-laskelma'!AA296+M296</f>
        <v>26769022.812745273</v>
      </c>
    </row>
    <row r="297" spans="1:14" ht="13.8" x14ac:dyDescent="0.25">
      <c r="A297" s="29">
        <v>946</v>
      </c>
      <c r="B297" s="38" t="s">
        <v>295</v>
      </c>
      <c r="C297" s="47">
        <v>137269.89240000001</v>
      </c>
      <c r="D297" s="47">
        <v>292276.06840000005</v>
      </c>
      <c r="E297" s="92">
        <f t="shared" si="8"/>
        <v>-155006.17600000004</v>
      </c>
      <c r="F297" s="55">
        <f>'Vos-laskelma'!I297+E297</f>
        <v>22525816.178920027</v>
      </c>
      <c r="G297" s="72"/>
      <c r="H297" s="72"/>
      <c r="I297" s="90">
        <v>946</v>
      </c>
      <c r="J297" s="38" t="s">
        <v>295</v>
      </c>
      <c r="K297" s="47">
        <v>162172.75199999998</v>
      </c>
      <c r="L297" s="47">
        <v>251936.7928</v>
      </c>
      <c r="M297" s="73">
        <f t="shared" si="9"/>
        <v>-89764.040800000017</v>
      </c>
      <c r="N297" s="55">
        <f>'Vos-laskelma'!AA297+M297</f>
        <v>21302080.211765181</v>
      </c>
    </row>
    <row r="298" spans="1:14" ht="13.8" x14ac:dyDescent="0.25">
      <c r="A298" s="29">
        <v>976</v>
      </c>
      <c r="B298" s="38" t="s">
        <v>296</v>
      </c>
      <c r="C298" s="47">
        <v>119235.52</v>
      </c>
      <c r="D298" s="47">
        <v>177362.83600000001</v>
      </c>
      <c r="E298" s="92">
        <f t="shared" si="8"/>
        <v>-58127.316000000006</v>
      </c>
      <c r="F298" s="55">
        <f>'Vos-laskelma'!I298+E298</f>
        <v>20623667.184721436</v>
      </c>
      <c r="G298" s="72"/>
      <c r="H298" s="72"/>
      <c r="I298" s="90">
        <v>976</v>
      </c>
      <c r="J298" s="38" t="s">
        <v>296</v>
      </c>
      <c r="K298" s="47">
        <v>109537.736</v>
      </c>
      <c r="L298" s="47">
        <v>148089.32880000002</v>
      </c>
      <c r="M298" s="73">
        <f t="shared" si="9"/>
        <v>-38551.592800000013</v>
      </c>
      <c r="N298" s="55">
        <f>'Vos-laskelma'!AA298+M298</f>
        <v>20079838.43967253</v>
      </c>
    </row>
    <row r="299" spans="1:14" ht="13.8" x14ac:dyDescent="0.25">
      <c r="A299" s="29">
        <v>977</v>
      </c>
      <c r="B299" s="38" t="s">
        <v>297</v>
      </c>
      <c r="C299" s="47">
        <v>567933.68620000023</v>
      </c>
      <c r="D299" s="47">
        <v>330386.72148000007</v>
      </c>
      <c r="E299" s="47">
        <f t="shared" si="8"/>
        <v>237546.96472000016</v>
      </c>
      <c r="F299" s="55">
        <f>'Vos-laskelma'!I299+E299</f>
        <v>48308592.651773185</v>
      </c>
      <c r="G299" s="72"/>
      <c r="H299" s="72"/>
      <c r="I299" s="90">
        <v>977</v>
      </c>
      <c r="J299" s="38" t="s">
        <v>297</v>
      </c>
      <c r="K299" s="47">
        <v>426841.52840000007</v>
      </c>
      <c r="L299" s="47">
        <v>197196.37616000001</v>
      </c>
      <c r="M299" s="73">
        <f t="shared" si="9"/>
        <v>229645.15224000005</v>
      </c>
      <c r="N299" s="55">
        <f>'Vos-laskelma'!AA299+M299</f>
        <v>44680291.351135246</v>
      </c>
    </row>
    <row r="300" spans="1:14" ht="13.8" x14ac:dyDescent="0.25">
      <c r="A300" s="29">
        <v>980</v>
      </c>
      <c r="B300" s="38" t="s">
        <v>298</v>
      </c>
      <c r="C300" s="47">
        <v>867587.45240000018</v>
      </c>
      <c r="D300" s="47">
        <v>1897913.5042719997</v>
      </c>
      <c r="E300" s="92">
        <f t="shared" si="8"/>
        <v>-1030326.0518719995</v>
      </c>
      <c r="F300" s="55">
        <f>'Vos-laskelma'!I300+E300</f>
        <v>51652794.719816655</v>
      </c>
      <c r="G300" s="72"/>
      <c r="H300" s="72"/>
      <c r="I300" s="90">
        <v>980</v>
      </c>
      <c r="J300" s="38" t="s">
        <v>298</v>
      </c>
      <c r="K300" s="47">
        <v>804035.43359999999</v>
      </c>
      <c r="L300" s="47">
        <v>1675189.048008</v>
      </c>
      <c r="M300" s="73">
        <f t="shared" si="9"/>
        <v>-871153.61440800002</v>
      </c>
      <c r="N300" s="55">
        <f>'Vos-laskelma'!AA300+M300</f>
        <v>47788355.957228713</v>
      </c>
    </row>
    <row r="301" spans="1:14" ht="13.8" x14ac:dyDescent="0.25">
      <c r="A301" s="29">
        <v>981</v>
      </c>
      <c r="B301" s="38" t="s">
        <v>299</v>
      </c>
      <c r="C301" s="47">
        <v>7452.22</v>
      </c>
      <c r="D301" s="47">
        <v>117745.076</v>
      </c>
      <c r="E301" s="92">
        <f t="shared" si="8"/>
        <v>-110292.856</v>
      </c>
      <c r="F301" s="55">
        <f>'Vos-laskelma'!I301+E301</f>
        <v>5653834.8573573558</v>
      </c>
      <c r="G301" s="72"/>
      <c r="H301" s="72"/>
      <c r="I301" s="90">
        <v>981</v>
      </c>
      <c r="J301" s="38" t="s">
        <v>299</v>
      </c>
      <c r="K301" s="47">
        <v>7112.84</v>
      </c>
      <c r="L301" s="47">
        <v>69705.831999999995</v>
      </c>
      <c r="M301" s="73">
        <f t="shared" si="9"/>
        <v>-62592.991999999998</v>
      </c>
      <c r="N301" s="55">
        <f>'Vos-laskelma'!AA301+M301</f>
        <v>5368164.2011182057</v>
      </c>
    </row>
    <row r="302" spans="1:14" ht="13.8" x14ac:dyDescent="0.25">
      <c r="A302" s="29">
        <v>989</v>
      </c>
      <c r="B302" s="38" t="s">
        <v>300</v>
      </c>
      <c r="C302" s="47">
        <v>228112.45419999998</v>
      </c>
      <c r="D302" s="47">
        <v>50675.096000000005</v>
      </c>
      <c r="E302" s="47">
        <f t="shared" si="8"/>
        <v>177437.35819999996</v>
      </c>
      <c r="F302" s="55">
        <f>'Vos-laskelma'!I302+E302</f>
        <v>20179057.443495549</v>
      </c>
      <c r="G302" s="72"/>
      <c r="H302" s="72"/>
      <c r="I302" s="90">
        <v>989</v>
      </c>
      <c r="J302" s="38" t="s">
        <v>300</v>
      </c>
      <c r="K302" s="47">
        <v>153708.47240000003</v>
      </c>
      <c r="L302" s="47">
        <v>81826.11136000001</v>
      </c>
      <c r="M302" s="73">
        <f t="shared" si="9"/>
        <v>71882.361040000018</v>
      </c>
      <c r="N302" s="55">
        <f>'Vos-laskelma'!AA302+M302</f>
        <v>18765618.628144987</v>
      </c>
    </row>
    <row r="303" spans="1:14" ht="13.8" x14ac:dyDescent="0.25">
      <c r="A303" s="29">
        <v>992</v>
      </c>
      <c r="B303" s="38" t="s">
        <v>301</v>
      </c>
      <c r="C303" s="47">
        <v>260976.7444</v>
      </c>
      <c r="D303" s="47">
        <v>388841.93515999999</v>
      </c>
      <c r="E303" s="92">
        <f t="shared" si="8"/>
        <v>-127865.19076</v>
      </c>
      <c r="F303" s="55">
        <f>'Vos-laskelma'!I303+E303</f>
        <v>52124977.774136856</v>
      </c>
      <c r="G303" s="72"/>
      <c r="H303" s="72"/>
      <c r="I303" s="90">
        <v>992</v>
      </c>
      <c r="J303" s="38" t="s">
        <v>301</v>
      </c>
      <c r="K303" s="47">
        <v>192046.68000000002</v>
      </c>
      <c r="L303" s="47">
        <v>368359.75792</v>
      </c>
      <c r="M303" s="73">
        <f t="shared" si="9"/>
        <v>-176313.07791999998</v>
      </c>
      <c r="N303" s="55">
        <f>'Vos-laskelma'!AA303+M303</f>
        <v>49666691.931790315</v>
      </c>
    </row>
    <row r="304" spans="1:14" x14ac:dyDescent="0.3">
      <c r="A304" s="32"/>
      <c r="B304" s="33"/>
      <c r="C304" s="56"/>
      <c r="D304" s="56"/>
      <c r="E304" s="56"/>
      <c r="I304" s="32"/>
      <c r="J304" s="33"/>
    </row>
    <row r="305" spans="1:10" x14ac:dyDescent="0.3">
      <c r="A305" s="32"/>
      <c r="B305" s="33"/>
      <c r="C305" s="56"/>
      <c r="D305" s="56"/>
      <c r="E305" s="56"/>
      <c r="I305" s="32"/>
      <c r="J305" s="33"/>
    </row>
    <row r="306" spans="1:10" x14ac:dyDescent="0.3">
      <c r="A306" s="32"/>
      <c r="B306" s="33"/>
      <c r="C306" s="56"/>
      <c r="D306" s="56"/>
      <c r="E306" s="56"/>
      <c r="I306" s="32"/>
      <c r="J306" s="33"/>
    </row>
    <row r="307" spans="1:10" x14ac:dyDescent="0.3">
      <c r="A307" s="32"/>
      <c r="B307" s="33"/>
      <c r="C307" s="56"/>
      <c r="D307" s="56"/>
      <c r="E307" s="56"/>
      <c r="I307" s="32"/>
      <c r="J307" s="33"/>
    </row>
    <row r="308" spans="1:10" x14ac:dyDescent="0.3">
      <c r="A308" s="37"/>
      <c r="B308" s="26"/>
      <c r="C308" s="56"/>
      <c r="D308" s="56"/>
      <c r="E308" s="56"/>
      <c r="I308" s="37"/>
      <c r="J308" s="26"/>
    </row>
    <row r="309" spans="1:10" x14ac:dyDescent="0.3">
      <c r="A309" s="37"/>
      <c r="B309" s="26"/>
      <c r="C309" s="56"/>
      <c r="D309" s="56"/>
      <c r="E309" s="56"/>
      <c r="I309" s="37"/>
      <c r="J309" s="26"/>
    </row>
    <row r="310" spans="1:10" x14ac:dyDescent="0.3">
      <c r="A310" s="37"/>
      <c r="B310" s="26"/>
      <c r="C310" s="56"/>
      <c r="D310" s="56"/>
      <c r="E310" s="56"/>
      <c r="I310" s="37"/>
      <c r="J310" s="26"/>
    </row>
    <row r="311" spans="1:10" x14ac:dyDescent="0.3">
      <c r="A311" s="37"/>
      <c r="B311" s="26"/>
      <c r="C311" s="56"/>
      <c r="D311" s="56"/>
      <c r="E311" s="56"/>
      <c r="I311" s="37"/>
      <c r="J311" s="26"/>
    </row>
    <row r="312" spans="1:10" x14ac:dyDescent="0.3">
      <c r="A312" s="37"/>
      <c r="B312" s="26"/>
      <c r="C312" s="56"/>
      <c r="D312" s="56"/>
      <c r="E312" s="56"/>
      <c r="I312" s="37"/>
      <c r="J312" s="26"/>
    </row>
    <row r="313" spans="1:10" x14ac:dyDescent="0.3">
      <c r="A313" s="37"/>
      <c r="B313" s="26"/>
      <c r="I313" s="37"/>
      <c r="J313" s="26"/>
    </row>
    <row r="314" spans="1:10" x14ac:dyDescent="0.3">
      <c r="A314" s="37"/>
      <c r="B314" s="26"/>
      <c r="I314" s="37"/>
      <c r="J314" s="26"/>
    </row>
    <row r="315" spans="1:10" x14ac:dyDescent="0.3">
      <c r="A315" s="37"/>
      <c r="B315" s="26"/>
      <c r="I315" s="37"/>
      <c r="J315" s="26"/>
    </row>
    <row r="316" spans="1:10" x14ac:dyDescent="0.3">
      <c r="A316" s="37"/>
      <c r="B316" s="26"/>
      <c r="I316" s="37"/>
      <c r="J316" s="26"/>
    </row>
    <row r="317" spans="1:10" x14ac:dyDescent="0.3">
      <c r="A317" s="37"/>
      <c r="B317" s="26"/>
      <c r="I317" s="37"/>
      <c r="J317" s="26"/>
    </row>
    <row r="318" spans="1:10" x14ac:dyDescent="0.3">
      <c r="A318" s="29"/>
      <c r="B318" s="26"/>
      <c r="I318" s="29"/>
      <c r="J318" s="26"/>
    </row>
    <row r="319" spans="1:10" x14ac:dyDescent="0.3">
      <c r="A319" s="29"/>
      <c r="B319" s="26"/>
      <c r="I319" s="29"/>
      <c r="J319" s="26"/>
    </row>
    <row r="320" spans="1:10" x14ac:dyDescent="0.3">
      <c r="A320" s="29"/>
      <c r="B320" s="40"/>
      <c r="I320" s="29"/>
      <c r="J320" s="40"/>
    </row>
    <row r="321" spans="1:10" x14ac:dyDescent="0.3">
      <c r="A321" s="29"/>
      <c r="B321" s="26"/>
      <c r="I321" s="29"/>
      <c r="J321" s="26"/>
    </row>
    <row r="322" spans="1:10" x14ac:dyDescent="0.3">
      <c r="A322" s="29"/>
      <c r="B322" s="26"/>
      <c r="I322" s="29"/>
      <c r="J322" s="26"/>
    </row>
    <row r="323" spans="1:10" x14ac:dyDescent="0.3">
      <c r="A323" s="29"/>
      <c r="B323" s="26"/>
      <c r="I323" s="29"/>
      <c r="J323" s="26"/>
    </row>
    <row r="324" spans="1:10" x14ac:dyDescent="0.3">
      <c r="A324" s="29"/>
      <c r="B324" s="26"/>
      <c r="I324" s="29"/>
      <c r="J324" s="26"/>
    </row>
    <row r="325" spans="1:10" x14ac:dyDescent="0.3">
      <c r="A325" s="29"/>
      <c r="B325" s="42"/>
      <c r="I325" s="29"/>
      <c r="J325" s="42"/>
    </row>
    <row r="326" spans="1:10" x14ac:dyDescent="0.3">
      <c r="A326" s="43"/>
      <c r="B326" s="42"/>
      <c r="I326" s="43"/>
      <c r="J326" s="42"/>
    </row>
    <row r="327" spans="1:10" x14ac:dyDescent="0.3">
      <c r="A327" s="29"/>
      <c r="B327" s="26"/>
      <c r="I327" s="29"/>
      <c r="J327" s="26"/>
    </row>
    <row r="328" spans="1:10" x14ac:dyDescent="0.3">
      <c r="A328" s="29"/>
      <c r="B328" s="26"/>
      <c r="I328" s="29"/>
      <c r="J328" s="26"/>
    </row>
    <row r="329" spans="1:10" x14ac:dyDescent="0.3">
      <c r="A329" s="29"/>
      <c r="B329" s="26"/>
      <c r="I329" s="29"/>
      <c r="J329" s="26"/>
    </row>
    <row r="330" spans="1:10" x14ac:dyDescent="0.3">
      <c r="A330" s="43"/>
      <c r="B330" s="26"/>
      <c r="I330" s="43"/>
      <c r="J330" s="26"/>
    </row>
    <row r="331" spans="1:10" x14ac:dyDescent="0.3">
      <c r="A331" s="29"/>
      <c r="B331" s="26"/>
      <c r="I331" s="29"/>
      <c r="J331" s="26"/>
    </row>
    <row r="332" spans="1:10" x14ac:dyDescent="0.3">
      <c r="A332" s="29"/>
      <c r="B332" s="26"/>
      <c r="I332" s="29"/>
      <c r="J332" s="26"/>
    </row>
    <row r="333" spans="1:10" x14ac:dyDescent="0.3">
      <c r="A333" s="57"/>
      <c r="I333" s="57"/>
    </row>
    <row r="334" spans="1:10" x14ac:dyDescent="0.3">
      <c r="A334" s="57"/>
      <c r="B334" s="58"/>
      <c r="I334" s="57"/>
      <c r="J334" s="58"/>
    </row>
  </sheetData>
  <sortState xmlns:xlrd2="http://schemas.microsoft.com/office/spreadsheetml/2017/richdata2" ref="A11:N303">
    <sortCondition ref="A11:A303"/>
  </sortState>
  <phoneticPr fontId="50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A Y G A A B Q S w M E F A A C A A g A M I a m V O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A w h q Z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I a m V O j f X N r + A g A A h Q g A A B M A H A B G b 3 J t d W x h c y 9 T Z W N 0 a W 9 u M S 5 t I K I Y A C i g F A A A A A A A A A A A A A A A A A A A A A A A A A A A A J 1 U 3 W r b M B S + L / Q d h H Z j g 2 M a J w 3 7 I b t Y y q B r u 3 V L N h h t L 7 T k t F F t S 0 Y 6 C j M h b 5 N n 2 A v k x X b s / N R u 6 3 Q s E I z O / / f p O 7 I w R q k V G 6 6 / 7 X e H B 4 c H d i o M T N g r P h K / E j i K e s y 7 F H f A 2 j 2 f e R 2 f s z 5 L A A 8 P G P 3 O V 8 v p B M h y O b k N y 3 j r f Z Q J h A O t E B R a j w / e X n + 3 Y O y 1 k T L W O r n + o u D E y B m w F h s 6 n Y J i Z 0 6 h S K R E 1 M z k 1 1 / O L l q X q + V q i a s / l u k M 0 N k W u x c s d g m i c 0 a i l p T B Z s J Q E z I r J Z M E W L x a 5 k h J s b M o l H K x l V K x N F / 9 U Q r I s Z y t l p Y + l J g U e L V 1 b g I U y y x Q b l E I R T 7 F P K V y R c N y J g B k 0 e v W U b c V H U V R m E 1 u u R + w q 9 M 0 S 4 C m R 1 G U 6 v N 2 2 O E 3 f r D m Z U d d f 0 P R / O p 0 0 t 8 x y m 8 W V y c C x c 0 m / B W / c A 5 p R M c w z 7 N M F i S X w e H I C G V v t U k H O n G p G u U Z U b y t E 8 z n f G 1 v 8 4 B S M 2 A I v 3 E R s K 0 9 a r B 3 G u z d m n 3 h 7 w b 8 J I g l Y U Q M T J e 0 W n B G i J k g g l 0 s h H r L U j B x L M l p i M H V 8 g H D M E s k r u t 7 T 6 E G r I K h D E U w 6 5 w R D f E h H 5 A g x Z i M J R e y o N u b 8 y M e h v w N p 9 m 9 s c / 6 7 5 n S y M 6 l x V J 7 Q i p b C x r 7 / g P K d t i u t A 0 j v h e o v K d q S m 6 B N u H 6 D 4 Y q M z S B / w Y Z C I T J O a g 7 n F q v X Y d R B 1 J A q R 0 7 9 W O 3 f j y u H 3 t V G h 7 d U v s F R f 4 L b x W 1 b g Y / V d j r h k W F R R 1 V t M / Z 2 e f s 7 n M e 7 3 P 2 m p 1 R 0 1 Z c a h J c S V M J P a a 3 4 o G o b 5 D q G a x r 2 K f C J w L + / S J r d / N z O i n b 5 v h c 2 4 F O f 0 m 1 6 7 v 3 0 p 6 b n 4 A / Z v u 5 l 2 J L d p P v u M 4 Z o b m V r Y + n 9 H Y + r r 5 P o I t g A 8 d s c a 3 X 4 g Q S m U r a F Y 9 T y l e n E Y a Y E 9 D P W o E f 7 C j C n D d q O n p R 0 8 8 S X c i 4 U r 4 m m s o l n W k z E 0 U z Y W a 6 K o o s E W P 4 I R I H T z V B t 8 5 D + v N g E 2 e 2 C Q X s o P q q V x 7 y 3 d v d v L + d F 7 H W 5 3 3 Y 1 c Z V b F z D 7 m N O D g + k a p z r 3 V 9 Q S w E C L Q A U A A I A C A A w h q Z U 4 k S 3 e a Y A A A D 1 A A A A E g A A A A A A A A A A A A A A A A A A A A A A Q 2 9 u Z m l n L 1 B h Y 2 t h Z 2 U u e G 1 s U E s B A i 0 A F A A C A A g A M I a m V A / K 6 a u k A A A A 6 Q A A A B M A A A A A A A A A A A A A A A A A 8 g A A A F t D b 2 5 0 Z W 5 0 X 1 R 5 c G V z X S 5 4 b W x Q S w E C L Q A U A A I A C A A w h q Z U 6 N 9 c 2 v 4 C A A C F C A A A E w A A A A A A A A A A A A A A A A D j A Q A A R m 9 y b X V s Y X M v U 2 V j d G l v b j E u b V B L B Q Y A A A A A A w A D A M I A A A A u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K E Q A A A A A A A C g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M T Y p J T I w K D M p P C 9 J d G V t U G F 0 a D 4 8 L 0 l 0 Z W 1 M b 2 N h d G l v b j 4 8 U 3 R h Y m x l R W 5 0 c m l l c z 4 8 R W 5 0 c n k g V H l w Z T 0 i S X N Q c m l 2 Y X R l I i B W Y W x 1 Z T 0 i b D A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N v d W 5 0 I i B W Y W x 1 Z T 0 i b D Q y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T G F z d F V w Z G F 0 Z W Q i I F Z h b H V l P S J k M j A y M i 0 w N S 0 w N l Q w O T o z N D o 1 N S 4 z N D g y N T k 3 W i I g L z 4 8 R W 5 0 c n k g V H l w Z T 0 i R m l s b E V y c m 9 y Q 2 9 1 b n Q i I F Z h b H V l P S J s M C I g L z 4 8 R W 5 0 c n k g V H l w Z T 0 i T m F 2 a W d h d G l v b l N 0 Z X B O Y W 1 l I i B W Y W x 1 Z T 0 i c 1 N p a X J 0 e W 1 p b m V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D b 2 x 1 b W 5 U e X B l c y I g V m F s d W U 9 I n N B d 1 l E Q X d N P S I g L z 4 8 R W 5 0 c n k g V H l w Z T 0 i R m l s b E N v b H V t b k 5 h b W V z I i B W Y W x 1 Z T 0 i c 1 s m c X V v d D t Z a G R p c 3 R l d H R 5 J n F 1 b 3 Q 7 L C Z x d W 9 0 O 0 N v b H V t b j E u M i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2 I C h Q Y W d l I D E 2 K S A o M y k v T X V 1 d G V 0 d H U g d H l 5 c H B p M i 5 7 W W h k a X N 0 Z X R 0 e S w w f S Z x d W 9 0 O y w m c X V v d D t T Z W N 0 a W 9 u M S 9 U Y W J s Z T A y N i A o U G F n Z S A x N i k g K D M p L 0 1 1 d X R l d H R 1 I H R 5 e X B w a T E u e 0 N v b H V t b j E u M i w 2 f S Z x d W 9 0 O y w m c X V v d D t T Z W N 0 a W 9 u M S 9 U Y W J s Z T A y N i A o U G F n Z S A x N i k g K D M p L 0 1 1 d X R l d H R 1 I H R 5 e X B w a T M u e 0 N v b H V t b j I s M n 0 m c X V v d D s s J n F 1 b 3 Q 7 U 2 V j d G l v b j E v V G F i b G U w M j Y g K F B h Z 2 U g M T Y p I C g z K S 9 N d X V 0 Z X R 0 d S B 0 e X l w c G k z L n t D b 2 x 1 b W 4 z L D N 9 J n F 1 b 3 Q 7 L C Z x d W 9 0 O 1 N l Y 3 R p b 2 4 x L 1 R h Y m x l M D I 2 I C h Q Y W d l I D E 2 K S A o M y k v T X V 1 d G V 0 d H U g d H l 5 c H B p M y 5 7 Q 2 9 s d W 1 u N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y N i A o U G F n Z S A x N i k g K D M p L 0 1 1 d X R l d H R 1 I H R 5 e X B w a T I u e 1 l o Z G l z d G V 0 d H k s M H 0 m c X V v d D s s J n F 1 b 3 Q 7 U 2 V j d G l v b j E v V G F i b G U w M j Y g K F B h Z 2 U g M T Y p I C g z K S 9 N d X V 0 Z X R 0 d S B 0 e X l w c G k x L n t D b 2 x 1 b W 4 x L j I s N n 0 m c X V v d D s s J n F 1 b 3 Q 7 U 2 V j d G l v b j E v V G F i b G U w M j Y g K F B h Z 2 U g M T Y p I C g z K S 9 N d X V 0 Z X R 0 d S B 0 e X l w c G k z L n t D b 2 x 1 b W 4 y L D J 9 J n F 1 b 3 Q 7 L C Z x d W 9 0 O 1 N l Y 3 R p b 2 4 x L 1 R h Y m x l M D I 2 I C h Q Y W d l I D E 2 K S A o M y k v T X V 1 d G V 0 d H U g d H l 5 c H B p M y 5 7 Q 2 9 s d W 1 u M y w z f S Z x d W 9 0 O y w m c X V v d D t T Z W N 0 a W 9 u M S 9 U Y W J s Z T A y N i A o U G F n Z S A x N i k g K D M p L 0 1 1 d X R l d H R 1 I H R 5 e X B w a T M u e 0 N v b H V t b j Q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2 J T I w K F B h Z 2 U l M j A x N i k l M j A o M y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x N i k l M j A o M y k v V G F i b G U w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T Y p J T I w K D M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E 2 K S U y M C g z K S 9 K Y W E l M j B z Y X J h a 2 U l M j B v c 2 l p b i U y M H N l d X J h Y X Z h b i U y M G 1 1 a 2 F h b i U z Q S U y M G 1 l c m t r a X N p a X J 0 e W 0 l Q z M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T Y p J T I w K D M p L 0 p h Y S U y M H N h c m F r Z S U y M G 9 z a W l u J T I w c 2 l q Y W l u b m l u J T I w b X V r Y W F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E 2 K S U y M C g z K S 9 N d X V 0 Z X R 0 d S U y M H R 5 e X B w a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T Y p J T I w K D M p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x N i k l M j A o M y k v W W h k a X N 0 Z X R 5 d C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x N i k l M j A o M y k v T X V 1 d G V 0 d H U l M j B 0 e X l w c G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E 2 K S U y M C g z K S 9 L b 3 J 2 Y X R 0 d S U y M G F y d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M T Y p J T I w K D M p L 0 1 1 d X R l d H R 1 J T I w d H l 5 c H B p M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t / D Y 1 H 2 p 7 R K 1 c h 2 7 L 7 Z 5 y A A A A A A I A A A A A A A N m A A D A A A A A E A A A A H s b l u 4 X 6 K I w w X g u + b c n X n s A A A A A B I A A A K A A A A A Q A A A A q o F r V T + v O C 8 n H T 8 O 7 b Q Q n l A A A A D c X 0 3 J t t x L v G a Y j z 8 e K 5 c o O w y J + E 0 y b b L N b Z J 8 p p 4 Y 9 S G r N p y b H J 6 j s B 3 q i e D r h k S u p Q + l N / W C B D d 3 f O + 1 x 9 X 4 T R w D S F v p a e 4 w g + i e t g G q q h Q A A A B T c G y w T t R 2 3 + W 1 g q U c f 2 B h R y f 7 i g = = < / D a t a M a s h u p > 
</file>

<file path=customXml/itemProps1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7487F-DE6A-4B6D-9D9C-4629E63AC2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Tietoa aineistosta</vt:lpstr>
      <vt:lpstr>Vos-laskelma</vt:lpstr>
      <vt:lpstr>Kotikuntakorvaukset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2023-01-03T09:41:49Z</dcterms:modified>
</cp:coreProperties>
</file>