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kuntaliittofi-my.sharepoint.com/personal/olli_riikonen_kuntaliitto_fi/Documents/VOS-laskelmat 2024/"/>
    </mc:Choice>
  </mc:AlternateContent>
  <xr:revisionPtr revIDLastSave="0" documentId="8_{2F9DF0A0-8887-4623-9370-355CF74FB4ED}" xr6:coauthVersionLast="47" xr6:coauthVersionMax="47" xr10:uidLastSave="{00000000-0000-0000-0000-000000000000}"/>
  <bookViews>
    <workbookView xWindow="-120" yWindow="-120" windowWidth="29040" windowHeight="15720" activeTab="1" xr2:uid="{5BB9D4BC-DF26-4F06-ADFF-328CBC29636B}"/>
  </bookViews>
  <sheets>
    <sheet name="Tietoja aineistosta" sheetId="6" r:id="rId1"/>
    <sheet name="VM 1" sheetId="1" r:id="rId2"/>
    <sheet name="VM 2" sheetId="2" r:id="rId3"/>
    <sheet name="VM 3" sheetId="4" r:id="rId4"/>
    <sheet name="OKM 1"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5" l="1"/>
  <c r="B46" i="5"/>
  <c r="B15" i="5"/>
  <c r="B19" i="5"/>
  <c r="B23" i="5"/>
  <c r="B20" i="5"/>
  <c r="B25" i="5"/>
  <c r="B44" i="5"/>
  <c r="B7" i="5"/>
  <c r="B21" i="5"/>
  <c r="B14" i="5"/>
  <c r="B13" i="5"/>
  <c r="B9" i="5"/>
  <c r="B26" i="5"/>
  <c r="B10" i="5"/>
  <c r="B17" i="5"/>
  <c r="B45" i="5"/>
  <c r="B29" i="5"/>
  <c r="B18" i="5"/>
  <c r="B24" i="5"/>
  <c r="B31" i="5"/>
  <c r="B27" i="5"/>
  <c r="B30" i="5"/>
  <c r="B41" i="5"/>
  <c r="B43" i="5"/>
  <c r="B22" i="5"/>
  <c r="B32" i="5"/>
  <c r="B8" i="5"/>
  <c r="B11" i="5"/>
  <c r="B16" i="5"/>
  <c r="B35" i="5"/>
  <c r="B33" i="5"/>
  <c r="B28" i="5"/>
  <c r="B36" i="5"/>
  <c r="B34" i="5"/>
  <c r="B39" i="5"/>
  <c r="B42" i="5"/>
  <c r="B38" i="5"/>
  <c r="B40" i="5"/>
  <c r="B37" i="5"/>
  <c r="B12" i="5"/>
  <c r="C35" i="4" l="1"/>
  <c r="B35" i="4"/>
  <c r="C36" i="2"/>
  <c r="D36" i="2" s="1"/>
  <c r="C37" i="2"/>
  <c r="D37" i="2" s="1"/>
  <c r="C38" i="2"/>
  <c r="D38" i="2" s="1"/>
  <c r="C39" i="2"/>
  <c r="D39" i="2" s="1"/>
  <c r="C40" i="2"/>
  <c r="D40" i="2" s="1"/>
  <c r="C41" i="2"/>
  <c r="D41" i="2" s="1"/>
  <c r="C42" i="2"/>
  <c r="D42" i="2" s="1"/>
  <c r="C43" i="2"/>
  <c r="D43" i="2" s="1"/>
  <c r="C44" i="2"/>
  <c r="D44" i="2" s="1"/>
  <c r="C45" i="2"/>
  <c r="D45" i="2" s="1"/>
  <c r="C28" i="2"/>
  <c r="D28" i="2" s="1"/>
  <c r="C29" i="2"/>
  <c r="D29" i="2" s="1"/>
  <c r="C30" i="2"/>
  <c r="D30" i="2" s="1"/>
  <c r="C31" i="2"/>
  <c r="D31" i="2" s="1"/>
  <c r="C32" i="2"/>
  <c r="D32" i="2" s="1"/>
  <c r="C14" i="2"/>
  <c r="C15" i="2"/>
  <c r="C16" i="2"/>
  <c r="D16" i="2" s="1"/>
  <c r="C17" i="2"/>
  <c r="D17" i="2" s="1"/>
  <c r="C18" i="2"/>
  <c r="D18" i="2" s="1"/>
  <c r="C19" i="2"/>
  <c r="D19" i="2" s="1"/>
  <c r="C20" i="2"/>
  <c r="C21" i="2"/>
  <c r="C6" i="2"/>
  <c r="C7" i="2"/>
  <c r="C8" i="2"/>
  <c r="D8" i="2" s="1"/>
  <c r="C9" i="2"/>
  <c r="D9" i="2" s="1"/>
  <c r="C10" i="2"/>
  <c r="C57" i="2"/>
  <c r="C56" i="2"/>
  <c r="C55" i="2"/>
  <c r="D55" i="2" s="1"/>
  <c r="C54" i="2"/>
  <c r="D54" i="2" s="1"/>
  <c r="C52" i="2"/>
  <c r="D52" i="2" s="1"/>
  <c r="C51" i="2"/>
  <c r="D51" i="2" s="1"/>
  <c r="C49" i="2"/>
  <c r="D49" i="2" s="1"/>
  <c r="C46" i="2"/>
  <c r="D46" i="2" s="1"/>
  <c r="C33" i="2"/>
  <c r="D33" i="2" s="1"/>
  <c r="C25" i="2"/>
  <c r="C24" i="2"/>
  <c r="C23" i="2"/>
  <c r="D23" i="2" s="1"/>
  <c r="C22" i="2"/>
  <c r="D22" i="2" s="1"/>
  <c r="C11" i="2"/>
  <c r="D11" i="2" s="1"/>
  <c r="C22" i="1"/>
  <c r="C21" i="1"/>
  <c r="C15" i="1"/>
  <c r="C16" i="1"/>
  <c r="C17" i="1"/>
  <c r="C18" i="1"/>
  <c r="C19" i="1"/>
  <c r="C20" i="1"/>
  <c r="C13" i="1"/>
  <c r="C14" i="1"/>
  <c r="C12" i="1"/>
  <c r="C10" i="1"/>
  <c r="C11" i="1"/>
  <c r="C9" i="1"/>
  <c r="D15" i="2" l="1"/>
  <c r="D6" i="2"/>
  <c r="D24" i="2"/>
  <c r="D25" i="2"/>
  <c r="D20" i="2"/>
  <c r="D10" i="2"/>
  <c r="D7" i="2"/>
  <c r="D14" i="2"/>
  <c r="D2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tc={5A3C61D2-C460-448E-BA8E-528C2282FF23}</author>
    <author>tc={74484E48-6DAE-4CE7-B2C9-7FE318613766}</author>
    <author>tc={833D6E8B-383D-44C1-8200-61F2C08CD174}</author>
    <author>tc={AF67177B-C266-4CF3-AB36-E4DA3BCC375F}</author>
    <author>tc={D2418E03-31D2-4074-A3EC-76BF4D9208CA}</author>
    <author>tc={EE817883-2F22-4F0A-8BDC-0AD59AEA2158}</author>
    <author>tc={6AAB55F4-1320-407D-AA16-77D6DC904B45}</author>
    <author>tc={03C5C5DE-B01E-4295-8243-7E1EEE2E699F}</author>
    <author>tc={2B63050C-25CA-47D0-AA7A-5E869B17190D}</author>
    <author>tc={A8779086-BCE3-41DE-A24C-EBD2DAF3B1AD}</author>
    <author>tc={5342BA72-DF14-49D0-B7D1-5F186FB9581A}</author>
    <author>tc={B330D36D-F3BA-4129-965A-FC2C7A903D77}</author>
    <author>tc={8CF5DE8A-C4E2-478E-BC09-31F0537EE125}</author>
    <author>tc={7CB7594A-E2CA-4AE7-A56F-5CB638B95693}</author>
    <author>tc={35DB3883-6DF2-4D37-A6CB-CF3826292152}</author>
    <author>tc={3917BA77-7235-4075-9C28-350644CD30A2}</author>
    <author>tc={B621982B-60A2-41B6-86A7-662CC93A502F}</author>
    <author>tc={7EF780CA-CDBA-46DC-84E8-BA137E1343B5}</author>
    <author>tc={E8AA452D-79D4-47A8-9FF4-FFF6AEC77300}</author>
    <author>tc={DF198BFA-5B55-412A-BE87-3DD55E707BFC}</author>
    <author>tc={C9FE0BC8-ED5E-4C01-9ED5-0CBBACA35F34}</author>
    <author>tc={A8909763-7E05-4D6E-A334-5D10FD4B863C}</author>
    <author>tc={B40AFA06-F66A-49FD-A8B5-D945A861F9FA}</author>
    <author>tc={D4E3D578-0584-4BFB-9AF9-242C266D542C}</author>
    <author>tc={3713F5D6-59D9-45C5-85A7-F1699E98C4C3}</author>
    <author>tc={CA9BEC8D-577F-4022-8D23-36190B2B13E3}</author>
    <author>tc={9152E6EB-4328-4A60-838A-447CB31C3AAB}</author>
  </authors>
  <commentList>
    <comment ref="A5" authorId="0" shapeId="0" xr:uid="{5A3C61D2-C460-448E-BA8E-528C2282FF23}">
      <text>
        <t>[Kommenttiketju]
Excel-versiosi avulla voit lukea tämän kommenttiketjun, mutta siihen tehdyt muutokset poistetaan, jos tiedosto avataan uudemmassa Excel-versiossa. Lisätietoja: https://go.microsoft.com/fwlink/?linkid=870924
Kommentti:
    6 § Kunnan peruspalvelujen valtionosuuden laskennalliset kustannukset
Kunnan peruspalvelujen valtionosuuden laskennalliset kustannukset saadaan laskemalla yhteen tulot, jotka saadaan kertomalla ikäluokittaiset perushinnat asianomaisiin ikäluokkiin kuuluvien kunnan asukkaiden määrällä. Näin saatuun summaan lisätään kunnan työttömyysasteen, vieraskielisyyden, kaksikielisyyden, saaristoisuuden, asukastiheyden ja koulutustaustan perusteella määritellyt laskennalliset kustannukset.
Kunnan peruspalvelujen valtionosuuden laskennallisten kustannusten perushinnat määrätään erikseen seuraaville ikäluokille:
1) 0–5-vuotiaat;
2) 6-vuotiaat;
3) 7–12-vuotiaat;
4) 13–15-vuotiaat;
5) 16 vuotta täyttäneet ja tätä vanhemmat.</t>
      </text>
    </comment>
    <comment ref="E5" authorId="1" shapeId="0" xr:uid="{74484E48-6DAE-4CE7-B2C9-7FE318613766}">
      <text>
        <t xml:space="preserve">[Kommenttiketju]
Excel-versiosi avulla voit lukea tämän kommenttiketjun, mutta siihen tehdyt muutokset poistetaan, jos tiedosto avataan uudemmassa Excel-versiossa. Lisätietoja: https://go.microsoft.com/fwlink/?linkid=870924
Kommentti:
    19 § Laskennallisten kustannusten perushinnoista säätäminen
Valtioneuvoston asetuksella säädetään vuosittain seuraavaa varainhoitovuotta varten 6–12 §:ssä tarkoitetut laskennallisten kustannusten perushinnat.
Laskennallisten kustannusten perushintaa säädettäessä otetaan huomioon:
1) valtionosuustehtävien laajuuden ja laadun arvioidut muutokset 22 §:n 1 momentissa säädetyllä tavalla;
2) kustannustason arvioidut muutokset 22 §:n 2 momentissa säädetyllä tavalla;
3) ne tarkistukset, jotka 23 §:n mukaisesti tehdään vuosittain valtion ja kuntien välisen kustannustenjaon tarkistamiseksi.
</t>
      </text>
    </comment>
    <comment ref="A13" authorId="2" shapeId="0" xr:uid="{833D6E8B-383D-44C1-8200-61F2C08CD174}">
      <text>
        <t xml:space="preserve">[Kommenttiketju]
Excel-versiosi avulla voit lukea tämän kommenttiketjun, mutta siihen tehdyt muutokset poistetaan, jos tiedosto avataan uudemmassa Excel-versiossa. Lisätietoja: https://go.microsoft.com/fwlink/?linkid=870924
Kommentti:
    6 § Kunnan peruspalvelujen valtionosuuden laskennalliset kustannukset
Kunnan peruspalvelujen valtionosuuden laskennalliset kustannukset saadaan laskemalla yhteen tulot, jotka saadaan kertomalla ikäluokittaiset perushinnat asianomaisiin ikäluokkiin kuuluvien kunnan asukkaiden määrällä. Näin saatuun summaan lisätään kunnan työttömyysasteen, vieraskielisyyden, kaksikielisyyden, saaristoisuuden, asukastiheyden ja koulutustaustan perusteella määritellyt laskennalliset kustannukset.
Kunnan peruspalvelujen valtionosuuden laskennallisten kustannusten perushinnat määrätään erikseen seuraaville ikäluokille:
1) 0–5-vuotiaat;
2) 6-vuotiaat;
3) 7–12-vuotiaat;
4) 13–15-vuotiaat;
5) 16 vuotta täyttäneet ja tätä vanhemmat.
</t>
      </text>
    </comment>
    <comment ref="E14" authorId="3" shapeId="0" xr:uid="{AF67177B-C266-4CF3-AB36-E4DA3BCC375F}">
      <text>
        <t xml:space="preserve">[Kommenttiketju]
Excel-versiosi avulla voit lukea tämän kommenttiketjun, mutta siihen tehdyt muutokset poistetaan, jos tiedosto avataan uudemmassa Excel-versiossa. Lisätietoja: https://go.microsoft.com/fwlink/?linkid=870924
Kommentti:
    7 § Työttömyyskerroin 
Kunnan työttömyyskerroin lasketaan jakamalla kunnan työttömien osuus kunnan työvoimasta koko maan vastaavalla osuudella. Kerrointa laskettaessa käytetään työ- ja elinkeinoministeriön työnvälitystilaston tietoa varainhoitovuotta edeltävää vuotta edeltäneen vuoden työttömien osuudesta työvoimasta.
Työttömyyden perusteella määräytyvät kunnan laskennalliset kustannukset lasketaan kertomalla asukasta kohden määritelty työttömyyden perushinta kunnan asukasmäärällä ja työttömyyskertoimella.
</t>
      </text>
    </comment>
    <comment ref="E15" authorId="4" shapeId="0" xr:uid="{D2418E03-31D2-4074-A3EC-76BF4D9208CA}">
      <text>
        <t xml:space="preserve">[Kommenttiketju]
Excel-versiosi avulla voit lukea tämän kommenttiketjun, mutta siihen tehdyt muutokset poistetaan, jos tiedosto avataan uudemmassa Excel-versiossa. Lisätietoja: https://go.microsoft.com/fwlink/?linkid=870924
Kommentti:
    9 § Kaksikielisyys
Kaksikieliselle kunnalle kaksikielisyyden perusteella määräytyvät kunnan laskennalliset kustannukset lasketaan kertomalla asukasta kohden määritelty kaksikielisyyden perushinta kunnan asukasmäärällä ja kertomalla tulo luvulla 0,07. Edellä mainittuun kustannukseen lisätään euromäärä, joka saadaan kertomalla kaksikielisyyden perushinta kunnan ruotsinkielisten asukasmäärällä ja kertomalla tulo luvulla 0,93.
Kaksikielisen kunnan ruotsinkielisten määrää määritettäessä käytetään Tilastokeskuksen väestörakennetilaston tietoja kunnan ruotsinkielisten asukasmäärästä varainhoitovuotta edeltävää vuotta edeltäneeltä vuodelta.
</t>
      </text>
    </comment>
    <comment ref="E16" authorId="5" shapeId="0" xr:uid="{EE817883-2F22-4F0A-8BDC-0AD59AEA2158}">
      <text>
        <t xml:space="preserve">[Kommenttiketju]
Excel-versiosi avulla voit lukea tämän kommenttiketjun, mutta siihen tehdyt muutokset poistetaan, jos tiedosto avataan uudemmassa Excel-versiossa. Lisätietoja: https://go.microsoft.com/fwlink/?linkid=870924
Kommentti:
    9 § Kaksikielisyys
Kaksikieliselle kunnalle kaksikielisyyden perusteella määräytyvät kunnan laskennalliset kustannukset lasketaan kertomalla asukasta kohden määritelty kaksikielisyyden perushinta kunnan asukasmäärällä ja kertomalla tulo luvulla 0,07. Edellä mainittuun kustannukseen lisätään euromäärä, joka saadaan kertomalla kaksikielisyyden perushinta kunnan ruotsinkielisten asukasmäärällä ja kertomalla tulo luvulla 0,93.
Kaksikielisen kunnan ruotsinkielisten määrää määritettäessä käytetään Tilastokeskuksen väestörakennetilaston tietoja kunnan ruotsinkielisten asukasmäärästä varainhoitovuotta edeltävää vuotta edeltäneeltä vuodelta.
</t>
      </text>
    </comment>
    <comment ref="E17" authorId="6" shapeId="0" xr:uid="{6AAB55F4-1320-407D-AA16-77D6DC904B45}">
      <text>
        <t xml:space="preserve">[Kommenttiketju]
Excel-versiosi avulla voit lukea tämän kommenttiketjun, mutta siihen tehdyt muutokset poistetaan, jos tiedosto avataan uudemmassa Excel-versiossa. Lisätietoja: https://go.microsoft.com/fwlink/?linkid=870924
Kommentti:
    8 § Vieraskielisyys
Vieraskielisyyden perusteella määräytyvät kunnan laskennalliset kustannukset lasketaan kertomalla vieraskielisyyden perushinta kunnan vieraskielisten määrällä.
Kunnan vieraskielisten määrää määritettäessä käytetään Tilastokeskuksen väestörakennetilaston tietoja varainhoitovuotta edeltävää vuotta edeltäneeltä vuodelta.
</t>
      </text>
    </comment>
    <comment ref="E18" authorId="7" shapeId="0" xr:uid="{03C5C5DE-B01E-4295-8243-7E1EEE2E699F}">
      <text>
        <t xml:space="preserve">[Kommenttiketju]
Excel-versiosi avulla voit lukea tämän kommenttiketjun, mutta siihen tehdyt muutokset poistetaan, jos tiedosto avataan uudemmassa Excel-versiossa. Lisätietoja: https://go.microsoft.com/fwlink/?linkid=870924
Kommentti:
    11 § Asukastiheyskerroin
Kunnan asukastiheyskerroin lasketaan jakamalla koko maan keskimääräinen asukastiheys kunnan asukastiheydellä. 
Kerrointa laskettaessa käytetään  Tilastokeskuksen väestörakennetilaston tietoja asukasmääristä varainhoitovuotta edeltävästä vuodenvaihteesta sekä Tilastokeskuksen kunnittaisia tietoja maapinta-alasta.
Asukastiheyden perusteella määräytyvät kunnan laskennalliset kustannukset lasketaan kertomalla asukasta kohden määritelty asukastiheyden perushinta kunnan asukasmäärällä ja asukastiheyskertoimella. Kerroin on enintään 20.
</t>
      </text>
    </comment>
    <comment ref="E19" authorId="8" shapeId="0" xr:uid="{2B63050C-25CA-47D0-AA7A-5E869B17190D}">
      <text>
        <t xml:space="preserve">[Kommenttiketju]
Excel-versiosi avulla voit lukea tämän kommenttiketjun, mutta siihen tehdyt muutokset poistetaan, jos tiedosto avataan uudemmassa Excel-versiossa. Lisätietoja: https://go.microsoft.com/fwlink/?linkid=870924
Kommentti:
    10 § Saaristoisuus
Saaristokunnalle saaristoisuuden perusteella määräytyvät kunnan laskennalliset kustannukset lasketaan kertomalla asukasta kohden määritelty saaristoisuuden perushinta kunnan asukasmäärällä.
Saaristokunnalle, jonka asukkaista vähintään puolet asuu ilman kiinteää tieyhteyttä mantereeseen, saaristoisuuden perusteella määräytyvät kunnan laskennalliset kustannukset lasketaan kertomalla asukasta kohden määritelty saaristoisuuden perushinta kunnan asukasmäärällä ja kertomalla näin saatu tulo luvulla 3.
Saaristo-osakunnalle saaristoisuuden perusteella määräytyvät kunnan laskennalliset kustannukset lasketaan kertomalla asukasta kohden määritelty saaristo-osakunnan perushinta saaristossa asuvien osuudella kunnan asukasmäärästä.
Saaristokunnan ja saaristo-osakunnan väestön ja saaristo-osakuntien saaristossa asuvan väestön määrän määrityksessä käytetään Tilastokeskuksen väestörakennetilaston tietoja varainhoitovuotta edeltävää vuotta edeltäneeltä vuodelta.
</t>
      </text>
    </comment>
    <comment ref="E20" authorId="9" shapeId="0" xr:uid="{A8779086-BCE3-41DE-A24C-EBD2DAF3B1AD}">
      <text>
        <t>[Kommenttiketju]
Excel-versiosi avulla voit lukea tämän kommenttiketjun, mutta siihen tehdyt muutokset poistetaan, jos tiedosto avataan uudemmassa Excel-versiossa. Lisätietoja: https://go.microsoft.com/fwlink/?linkid=870924
Kommentti:
    10 § Saaristoisuus
…
Saaristo-osakunnalle saaristoisuuden perusteella määräytyvät kunnan laskennalliset kustannukset lasketaan kertomalla asukasta kohden määritelty saaristo-osakunnan perushinta saaristossa asuvien osuudella kunnan asukasmäärästä.
...</t>
      </text>
    </comment>
    <comment ref="E21" authorId="10" shapeId="0" xr:uid="{5342BA72-DF14-49D0-B7D1-5F186FB9581A}">
      <text>
        <t xml:space="preserve">[Kommenttiketju]
Excel-versiosi avulla voit lukea tämän kommenttiketjun, mutta siihen tehdyt muutokset poistetaan, jos tiedosto avataan uudemmassa Excel-versiossa. Lisätietoja: https://go.microsoft.com/fwlink/?linkid=870924
Kommentti:
    12 § Koulutustaustakerroin
Kunnan koulutustaustakerroin saadaan laskemalla ilman perusasteen jälkeistä tutkintoa olevien 30–54-vuotiaiden asukkaiden osuus kunnan vastaavasta ikäryhmästä ja jakamalla se koko maan vastaavalla osuudella. Kerrointa laskettaessa käytetään Tilastokeskuksen koulutustilaston tietoja ilman perusasteen jälkeistä tutkintoa olevien lukumäärästä varainhoitovuotta edeltävää vuotta edeltäneeltä vuodelta.
Koulutustaustakertoimen perusteella määräytyvät kunnan laskennalliset kustannukset lasketaan kertomalla asukasta kohden määritelty koulutustaustakertoimen perushinta kunnan asukasmäärällä ja koulutustaustakertoimella.
</t>
      </text>
    </comment>
    <comment ref="A24" authorId="11" shapeId="0" xr:uid="{B330D36D-F3BA-4129-965A-FC2C7A903D77}">
      <text>
        <t>[Kommenttiketju]
Excel-versiosi avulla voit lukea tämän kommenttiketjun, mutta siihen tehdyt muutokset poistetaan, jos tiedosto avataan uudemmassa Excel-versiossa. Lisätietoja: https://go.microsoft.com/fwlink/?linkid=870924
Kommentti:
    21 § Valtionosuusprosentti ja kunnan omarahoitusosuus
Kunnan 6–12 §:ssä tarkoitetut laskennalliset kustannukset jakautuvat siten, että kuntien valtionosuus on 21,92 prosenttia (valtionosuusprosentti) ja kuntien omarahoitusosuus on 78,08 prosenttia. (21.12.2023/1235)
Uusissa ja laajentuvissa valtionosuustehtävissä valtionosuus on 100 prosenttia uusien ja laajentuvien tehtävien laskennallisista kustannuksista, ellei valtionosuustehtäviin tehdä vastaavan suuruisia vähennyksiä.
Kunnan omarahoitusosuus on kaikissa kunnissa asukasta kohden yhtä suuri. Kunnan omarahoitusosuus asukasta kohden saadaan vähentämällä kaikkien kuntien 6–12 §:n mukaisten laskennallisten kustannusten yhteismäärästä 1 momentissa säädetyn valtionosuusprosentin mukaisesti laskettu osuus ja jakamalla näin saatu euromäärä maan asukasmäärällä.</t>
      </text>
    </comment>
    <comment ref="E28" authorId="12" shapeId="0" xr:uid="{8CF5DE8A-C4E2-478E-BC09-31F0537EE125}">
      <text>
        <t xml:space="preserve">[Kommenttiketju]
Excel-versiosi avulla voit lukea tämän kommenttiketjun, mutta siihen tehdyt muutokset poistetaan, jos tiedosto avataan uudemmassa Excel-versiossa. Lisätietoja: https://go.microsoft.com/fwlink/?linkid=870924
Kommentti:
    2 § Syrjäisyysluvun määräytymisperusteet (asetus)
Kunnan peruspalvelujen valtionosuudesta annetun lain 13 §:ssä tarkoitettu syrjäisyysluku muodostuu kahden väestöpohjaindeksin summasta, joiden kummankin minimiarvo on 0. Paikallinen väestöpohjaindeksi mittaa väestön määrää 25 kilometrin etäisyydellä ja seudullinen väestöpohjaindeksi 50 kilometrin etäisyydellä kunnan väestöllisestä keskipisteestä.  
Kunnan väestöllinen keskipiste on kunnan laskennallinen väestön keskipiste, joka lasketaan pinta-alaltaan yhden neliökilometrin suuruisista ruuduista käyttäen painomuuttujina kunkin asutun ruudun väestömäärää ja sijaintimuuttujana ruudun keskipisteen koordinaatteja.
Paikallinen väestöpohjaindeksi saadaan vähentämällä 15 000:sta enintään 25 kilometrin etäisyydellä asuvan väestön määrä ja jakamalla erotus 15 000:lla. 
Seudullinen väestöpohjaindeksi saadaan vähentämällä 60 000:sta enintään 50 kilometrin etäisyydellä asuvan väestön määrä ja jakamalla erotus 60 000:lla. 
Indeksit lasketaan Tilastokeskuksen viiden vuoden välein tarkistamasta tilastosta, joka koskee väestön jakautumista 62 500 neliömetrin kokoisille alueille. Laskennassa käytettävät etäisyydet määritetään tieverkossa.
</t>
      </text>
    </comment>
    <comment ref="E29" authorId="13" shapeId="0" xr:uid="{7CB7594A-E2CA-4AE7-A56F-5CB638B95693}">
      <text>
        <t xml:space="preserve">[Kommenttiketju]
Excel-versiosi avulla voit lukea tämän kommenttiketjun, mutta siihen tehdyt muutokset poistetaan, jos tiedosto avataan uudemmassa Excel-versiossa. Lisätietoja: https://go.microsoft.com/fwlink/?linkid=870924
Kommentti:
    17 § Saamelaisten kotiseutualueen kunnan lisäosa
Saamelaisten kotiseutualueen kunnalle myönnetään saamenkielisyyden perusteella lisäosana euromäärä, joka lasketaan kertomalla asukasta kohden määritelty saamelaisten kotiseutualueen kunnan perushinta kunnan asukasmäärällä ja kunnan saamenkielisten osuudella.
Kunnan saamenkielisten osuutta määritettäessä käytetään Tilastokeskuksen väestörakennetilaston tietoja kunnan saamenkielisten määrästä varainhoitovuotta edeltävää vuotta edeltäneeltä vuodelta
</t>
      </text>
    </comment>
    <comment ref="E30" authorId="14" shapeId="0" xr:uid="{35DB3883-6DF2-4D37-A6CB-CF3826292152}">
      <text>
        <t xml:space="preserve">[Kommenttiketju]
Excel-versiosi avulla voit lukea tämän kommenttiketjun, mutta siihen tehdyt muutokset poistetaan, jos tiedosto avataan uudemmassa Excel-versiossa. Lisätietoja: https://go.microsoft.com/fwlink/?linkid=870924
Kommentti:
    14 § Työpaikkaomavaraisuuden lisäosa
Kunnalle myönnetään työpaikkaomavaraisuuden perusteella määräytyvänä lisäosana euromäärä, joka lasketaan kertomalla asukasta kohden määritelty työpaikkaomavaraisuuden perushinta kunnan asukasmäärällä ja työpaikkaomavaraisuuskertoimella.
Työpaikkaomavaraisuuskerroin saadaan jakamalla kunnan työpaikkojen osuus kunnan työllisten määrästä koko maan vastaavalla osuudella.
Työpaikkaomavaraisuuskerrointa laskettaessa käytetään Tilastokeskuksen työssäkäyntitilastosta saatavia varainhoitovuotta edeltäneen kolmannen vuoden tietoja.
</t>
      </text>
    </comment>
    <comment ref="E31" authorId="15" shapeId="0" xr:uid="{3917BA77-7235-4075-9C28-350644CD30A2}">
      <text>
        <t xml:space="preserve">[Kommenttiketju]
Excel-versiosi avulla voit lukea tämän kommenttiketjun, mutta siihen tehdyt muutokset poistetaan, jos tiedosto avataan uudemmassa Excel-versiossa. Lisätietoja: https://go.microsoft.com/fwlink/?linkid=870924
Kommentti:
    3 § Hyvinvoinnin ja terveyden edistämisen lisäosan määräytymisperusteet (asetus)
Kunnan peruspalvelujen valtionosuudesta annetun lain 15 §:ssä tarkoitettua hyvinvoinnin ja terveyden edistämisen lisäosaa määriteltäessä käytetään kunnan toimintaa ja kunnan toiminnan tulosta kuvaavia indikaattoreita.
Toimintaa kuvaavien indikaattorien painokerroin on 0,0333 per indikaattori ja toiminnan tulosta kuvaavien indikaattorien painokerroin on 0,0833 per indikaattori.
Hyvinvoinnin ja terveyden edistämisen lisäosaa määriteltäessä käytettävistä kunnan toimintaa ja kunnan toiminnan tulosta kuvaavista indikaattoreista sekä niiden tietolähteistä säädetään asetuksen liitteessä.
Toiminnan tulosta kuvaavista indikaattoreista lasketaan kahden viimeisimmän vuoden erotus kuvaamaan tapahtunutta muutosta. Kaikki erotukset skaalataan niin, että vaihteluväliksi tulee 0–100. Jos indikaattorin arvo on jo tavoitetilanteessa, otetaan tämä huomioon laskennassa siten, että kunta saa kyseisen indikaattorin osalta maksimipisteet.
Kunnan hyvinvoinnin ja terveyden edistämisen kerroin lasketaan keskiarvona kunnan toimintaa kuvaavien indikaattoreiden keskiarvosta ja kunnan toiminnan tulosta kuvaavien kahden viimeisimmän vuoden erotuksen keskiarvosta sekä jakamalla näin saatu keskiarvo vastaavalla koko maan asukasluvulla painotetulla keskiarvolla.
Ks. Myös asetuksen lopussa oleva liite, jossa tarkemmat määritykset
Valtioneuvoston asetus kunnan peruspalvelujen… 1393/2022 - Säädökset alkuperäisinä - FINLEX ® </t>
      </text>
    </comment>
    <comment ref="E32" authorId="16" shapeId="0" xr:uid="{B621982B-60A2-41B6-86A7-662CC93A502F}">
      <text>
        <t xml:space="preserve">[Kommenttiketju]
Excel-versiosi avulla voit lukea tämän kommenttiketjun, mutta siihen tehdyt muutokset poistetaan, jos tiedosto avataan uudemmassa Excel-versiossa. Lisätietoja: https://go.microsoft.com/fwlink/?linkid=870924
Kommentti:
    16 § Asukasmäärän kasvun lisäosa
Kunnalle, jonka kolmen vuoden asukasmäärän vuosittaisten muutosprosenttien keskiarvo on positiivinen, myönnetään asukasmäärän kasvun lisäosana euromäärä, joka lasketaan kertomalla asukasta kohden määritelty asukasmäärän kasvun perushinta kunnan asukasmäärällä ja asukasmäärän kasvun kertoimella.
Asukasmäärän kasvun kertoimena käytetään 1 momentissa tarkoitettua prosenttilukua muutettuna reaaliluvuksi.
Asukasmäärän kasvun lisäosaa määritettäessä käytetään Tilastokeskuksen väestörakennetilaston tietoja asukasmääristä varainhoitovuotta edeltävää vuotta edeltäneeltä neljältä vuodelta.
</t>
      </text>
    </comment>
    <comment ref="A37" authorId="17" shapeId="0" xr:uid="{7EF780CA-CDBA-46DC-84E8-BA137E1343B5}">
      <text>
        <t xml:space="preserve">[Kommenttiketju]
Excel-versiosi avulla voit lukea tämän kommenttiketjun, mutta siihen tehdyt muutokset poistetaan, jos tiedosto avataan uudemmassa Excel-versiossa. Lisätietoja: https://go.microsoft.com/fwlink/?linkid=870924
Kommentti:
    27 § Harkinnanvarainen valtionosuuden korotus
Kunnan valtionosuutta voidaan korottaa hakemuksesta harkinnanvaraisesti valtion talousarvion rajoissa, jos kunta ensisijaisesti poikkeuksellisten tai tilapäisten kunnallistaloudellisten vaikeuksien vuoksi on lisätyn taloudellisen tuen tarpeessa. Taloudellisen tuen tarpeeseen vaikuttavina seikkoina otetaan huomioon myös paikalliset erityisolosuhteet.
Valtionosuuden korotuksen myöntämisen ehtona on, että kunta on hyväksynyt suunnitelman taloutensa tasapainottamiseksi toteutettavista toimenpiteistä. Suunnitelma tulee liittää valtionosuuden korotusta koskevaan hakemukseen. 
Valtionosuuden korotuksen myöntämiselle ja käytölle voidaan asettaa myös muita kunnan talouteen liittyviä ehtoja. Valtionosuuden korotus voidaan seuraavina vuosina jättää myöntämättä tai se voidaan myöntää alennettuna, jos suunnitelmaa tai asetettuja ehtoja ei ole noudatettu.
Harkinnanvaraisten valtionosuuden korotusten yhteismäärää vastaava euromäärä vähennetään kunnille maksettavista valtionosuuksista. Vähennys on kaikissa kunnissa asukasta kohden yhtä suuri.
</t>
      </text>
    </comment>
    <comment ref="A39" authorId="18" shapeId="0" xr:uid="{E8AA452D-79D4-47A8-9FF4-FFF6AEC77300}">
      <text>
        <t>[Kommenttiketju]
Excel-versiosi avulla voit lukea tämän kommenttiketjun, mutta siihen tehdyt muutokset poistetaan, jos tiedosto avataan uudemmassa Excel-versiossa. Lisätietoja: https://go.microsoft.com/fwlink/?linkid=870924
Kommentti:
    28 § Perusopetuksen aloittamisen johdosta maksettavan rahoituksen vähentäminen
Opetus- ja kulttuuritoimen rahoituksesta annetun lain 11 §:n 2 momentin perusteella yksityisen perusopetuksen järjestäjälle toiminnan aloittamiseen myönnettävä rahoitus vähentää kaikille kunnille maksettavia valtionosuuksia rahoituksen yhteismäärää vastaavalla euromäärällä. Valtionosuuden vähennys on kaikissa kunnissa asukasta kohden yhtä suuri.</t>
      </text>
    </comment>
    <comment ref="A40" authorId="19" shapeId="0" xr:uid="{DF198BFA-5B55-412A-BE87-3DD55E707BFC}">
      <text>
        <t xml:space="preserve">[Kommenttiketju]
Excel-versiosi avulla voit lukea tämän kommenttiketjun, mutta siihen tehdyt muutokset poistetaan, jos tiedosto avataan uudemmassa Excel-versiossa. Lisätietoja: https://go.microsoft.com/fwlink/?linkid=870924
Kommentti:
    26 § Verotuloihin perustuva valtionosuuden tasaus
Kunnalle myönnetään verotuloihin perustuvaa valtionosuuden lisäystä (tasauslisä), jos kunnan laskennallinen verotulo asukasta kohden on pienempi kuin 100 prosenttia euromäärästä, joka saadaan jakamalla kaikkien kuntien yhteenlasketut laskennalliset verotulot kuntien yhteenlasketulla asukasmäärällä (tasausraja). Kunta saa tasauslisää 90 prosenttia tasausrajan ja kunnan asukasta kohden lasketun laskennallisen verotulon erotuksesta.
Jos kunnan laskennallinen verotulo asukasta kohden ylittää tasausrajan, tehdään kunnan valtionosuudesta vähennys (tasausvähennys). Tasausvähennys on 10 prosenttia tasausrajan ylittävästä asukaskohtaisesta euromäärästä.
Jos kunnille yhteensä maksettavat tasauslisät ovat suuremmat kuin kuntien valtionosuuksiin tehtävät tasausvähennykset, vähennetään kuntien valtionosuudesta tätä erotusta vastaava euromäärä. 
Jos kuntien valtionosuudesta yhteensä tehtävät tasausvähennykset ovat suuremmat kuin kunnille maksettavat tasauslisät, lisätään kuntien valtionosuuteen vastaavasti tätä erotusta vastaava määrä. Valtionosuuden vähennys tai lisäys on kaikissa kunnissa asukasta kohti yhtä suuri.
Edellä 3 momentissa tarkoitettua kuntien valtionosuuksiin lisättävää tai vähennettävää määrää laskettaessa ei oteta huomioon varainhoitovuoden alussa toteutettavia kuntien yhdistymisiä.
Kunnan laskennallista verotuloa laskettaessa otetaan huomioon verontilityslain (532/1998) 3 a §:ssä tarkoitettu laskennallinen kunnallisvero, kunnan osuus yhteisön tuloverosta (yhteisövero) sekä 50 prosenttia laskennallisesta kiinteistöverosta. Laskennallista kiinteistöveroa laskettaessa otetaan voimalaitoksista huomioon vain ydinvoimalaitokset. Verotuloihin perustuvassa valtionosuuden tasauksessa huomioon otettavista verotuloista annetaan tarkemmat säännökset valtioneuvoston asetuksella.
</t>
      </text>
    </comment>
    <comment ref="A41" authorId="20" shapeId="0" xr:uid="{C9FE0BC8-ED5E-4C01-9ED5-0CBBACA35F34}">
      <text>
        <t xml:space="preserve">[Kommenttiketju]
Excel-versiosi avulla voit lukea tämän kommenttiketjun, mutta siihen tehdyt muutokset poistetaan, jos tiedosto avataan uudemmassa Excel-versiossa. Lisätietoja: https://go.microsoft.com/fwlink/?linkid=870924
Kommentti:
    29 § Kunnan peruspalvelujen valtionosuuden vähentäminen kuntaan maksetun perustoimeentulotuen määrällä
Toimeentulotuesta annetun lain 27 f §:ssä tarkoitettu kunnan rahoitusosuus perustoimeentulotuen menoista toteutetaan vähentämällä kunnan valtionosuutta määrällä, joka vastaa kunnan osuutta kuntaan kohdistuvasta tämän pykälän 2 momentissa tarkoitettujen tietojen mukaisesta vuositasolla maksetusta perustoimeentulotuesta. (9.12.2022/1026)
Perustoimeentulotuen valtionosuuden vähentämiseksi Kansaneläkelaitos toimittaa vuosittain huhtikuun loppuun mennessä valtiovarainministeriölle tiedon edellisen vuoden aikana kuhunkin kuntaan kohdistuneesta perustoimeentulotuesta vähennettynä kotoutumisen edistämisestä annetun lain (1386/2010) 19, 46 ja 51 §:ssä tarkoitetulla kyseistä ajanjaksoa koskevalla perustoimeentulotuella.
</t>
      </text>
    </comment>
    <comment ref="A42" authorId="21" shapeId="0" xr:uid="{A8909763-7E05-4D6E-A334-5D10FD4B863C}">
      <text>
        <t xml:space="preserve">[Kommenttiketju]
Excel-versiosi avulla voit lukea tämän kommenttiketjun, mutta siihen tehdyt muutokset poistetaan, jos tiedosto avataan uudemmassa Excel-versiossa. Lisätietoja: https://go.microsoft.com/fwlink/?linkid=870924
Kommentti:
    30 §
Hyvinvointialueiden perustaminen ja tehtävien järjestämisvastuun siirrosta vuonna 2023 aiheutuvien taloudellisten vaikutusten rajoittaminen
Kunnalle myönnetään valtionosuuden lisäystä tai kunnan valtionosuutta vähennetään, jos tehtävien järjestämisvastuun siirtyessä hyvinvointialueelle kunnalta siirrettävä tulo ei vastaa hyvinvointialueelle siirtyvää kustannusta. 
Jos kunnalta siirrettävä tulo on suurempi kuin siirtyvä kustannus, kunnalle hyvitetään valtionosuuden lisäyksenä 60 prosenttia tulojen ja kustannusten erotuksesta. 
Jos kunnalta siirrettävä kustannus ylittää hyvinvointialueelle siirtyvän tulon, kunnan valtionosuutta vähennetään siten, että vähennys on 60 prosenttia siirtyvien kustannusten ja tulojen erotuksesta. 
Siirrettävän tulon määrää laskettaessa otetaan huomioon siirron vaikutukset verotuloihin perustuvaan valtionosuuden tasaukseen sekä Verohallinnosta annetussa laissa (503/2010) tarkoitettujen verotuskustannusten muutos. 
Valtionosuuteen tehtävää lisäystä tai siitä tehtävää vähennystä laskettaessa käytetään vuonna 2022 voimassa olevia valtionosuusperusteita.
Edellä 1 momentissa tarkoitettujen valtionosuuden lisäysten ja vähennysten laskennan lähtökohtana käytetään tulojen osalta Valtiokonttorin keräämiä kunnittaisia talousarviotietoja vuodelta 2022. Kustannusten osalta käytetään Valtiokonttorin keräämien vuoden 2021 lopullisten tietojen ja vuoden 2022 talousarviotietojen keskiarvoa. 
Lähtökohtana käytettyjen tietojen pohjalta laaditaan arvio vuoden 2022 kustannuksista ja tuloista siten, että otetaan huomioon valtion toimenpiteistä vuosina 2021 ja 2022 aiheutuvat muutokset kunnan tuloihin ja kustannuksiin, kuntien päätökset kunnallis- ja kiinteistöveroprosenteista sekä valtiovarainministeriön ennusteet tulo- ja kustannuskehityksestä.
Edellä 1 momentissa tarkoitettuja kunnan siirtyviä kustannuksia ovat sosiaali- ja terveydenhuollon ja pelastustoimen lakisääteisten tehtävien kustannukset siten, että niistä on vähennetty toimintatuotot. Kunnan siirtyviä tuloja ovat kunnallisverotulot, yhteisöverotulot, veroperustemuutoksista johtuvien verotulomenetysten korvaukset sekä kunnan peruspalvelujen valtionosuudet niiltä osin kuin ne koostuvat sosiaali- ja terveydenhuoltoon liittyvistä laskennallista kustannuksista ja lisäosista. 
Valtioneuvoston asetuksella voidaan antaa tarkempia säännöksiä 2 momentissa tarkoitetun arvion tekemisestä sekä laskennassa huomioon otettavista kustannuksista ja tuloista.
Tässä pykälässä tarkoitetut valtionosuuden lisäykset ja vähennykset toteutetaan kuntien ja valtion välisessä suhteessa kustannusneutraalisti. Jos kunnille 1 momentin perusteella maksettavat valtionosuuden lisäykset yhteensä ovat suuremmat kuin valtionosuudesta tehtävät vähennykset, vähennetään kuntien valtionosuudesta tätä erotusta vastaava euromäärä. Jos kuntien valtionosuudesta yhteensä tehtävät vähennykset ovat suuremmat kuin kunnille maksettavat valtionosuuden lisäykset, lisätään kuntien valtionosuuteen vastaavasti tätä erotusta vastaava määrä. 
Valtionosuuden vähennys tai lisäys on kaikissa kunnissa asukasta kohti yhtä suuri.
Edellä 1 momentissa tarkoitettua kuntien valtionosuuksiin lisättävää tai vähennettävää määrää laskettaessa ei oteta huomioon varainhoitovuoden 2023 alussa toteutettavia kuntien yhdistymisiä.
</t>
      </text>
    </comment>
    <comment ref="A43" authorId="22" shapeId="0" xr:uid="{B40AFA06-F66A-49FD-A8B5-D945A861F9FA}">
      <text>
        <t xml:space="preserve">[Kommenttiketju]
Excel-versiosi avulla voit lukea tämän kommenttiketjun, mutta siihen tehdyt muutokset poistetaan, jos tiedosto avataan uudemmassa Excel-versiossa. Lisätietoja: https://go.microsoft.com/fwlink/?linkid=870924
Kommentti:
    31 § Valtionosuusjärjestelmämuutoksen tasaus
Kunnan talouden tasapainotila on vuosikatteen ja suunnitelman mukaisten poistojen erotus. Kunnan talouden tasapainotilan muutos on erotus, joka saadaan vähentämällä ennen tämän lain voimaantuloa voimassa olleiden vero- ja valtionosuusperusteiden mukainen vuoden 2022 tasapainotila siitä tasapainotilasta, joka kunnalle olisi muodostunut, jos tämän lain mukaiset valtionosuuden määräytymisperusteet sekä 30 §:ssä tarkoitetut kunnan tulojen ja kustannusten siirrot olisivat olleet voimassa vuonna 2022.
Valtionapuviranomainen vahvistaa valtionosuusjärjestelmämuutoksen tasauksen niin, että vuonna 2023 kunnan valtionosuutta lisätään tai vähennetään 1 momentissa tarkoitettua tasapainotilan muutosta vastaava määrä. Vuodesta 2024 alkaen kunnan valtionosuuteen lisätään tai siitä vähennetään vuosittain 15 euroa asukasta kohden niin, että 1 momentissa tarkoitettu kunnan tasapainotilan muutos rajoitetaan kokonaisuudessaan 60 euroon asukasta kohden.
Tässä pykälässä tarkoitetut valtionosuusjärjestelmämuutoksen tasaukset toteutetaan kuntien ja valtion välisessä suhteessa kustannusneutraalisti. Kuntien valtionosuutta vähennetään tai lisätään siten, että valtionosuuden vähennys tai lisäys on kaikissa kunnissa asukasta kohti yhtä suuri
</t>
      </text>
    </comment>
    <comment ref="A44" authorId="23" shapeId="0" xr:uid="{D4E3D578-0584-4BFB-9AF9-242C266D542C}">
      <text>
        <t xml:space="preserve">[Kommenttiketju]
Excel-versiosi avulla voit lukea tämän kommenttiketjun, mutta siihen tehdyt muutokset poistetaan, jos tiedosto avataan uudemmassa Excel-versiossa. Lisätietoja: https://go.microsoft.com/fwlink/?linkid=870924
Kommentti:
    30 §
Hyvinvointialueiden perustaminen ja tehtävien järjestämisvastuun siirrosta vuonna 2023 aiheutuvien taloudellisten vaikutusten rajoittaminen
Kunnalle myönnetään valtionosuuden lisäystä tai kunnan valtionosuutta vähennetään, jos tehtävien järjestämisvastuun siirtyessä hyvinvointialueelle kunnalta siirrettävä tulo ei vastaa hyvinvointialueelle siirtyvää kustannusta. 
Jos kunnalta siirrettävä tulo on suurempi kuin siirtyvä kustannus, kunnalle hyvitetään valtionosuuden lisäyksenä 60 prosenttia tulojen ja kustannusten erotuksesta. 
Jos kunnalta siirrettävä kustannus ylittää hyvinvointialueelle siirtyvän tulon, kunnan valtionosuutta vähennetään siten, että vähennys on 60 prosenttia siirtyvien kustannusten ja tulojen erotuksesta. 
Siirrettävän tulon määrää laskettaessa otetaan huomioon siirron vaikutukset verotuloihin perustuvaan valtionosuuden tasaukseen sekä Verohallinnosta annetussa laissa (503/2010) tarkoitettujen verotuskustannusten muutos. 
Valtionosuuteen tehtävää lisäystä tai siitä tehtävää vähennystä laskettaessa käytetään vuonna 2022 voimassa olevia valtionosuusperusteita.
Edellä 1 momentissa tarkoitettujen valtionosuuden lisäysten ja vähennysten laskennan lähtökohtana käytetään tulojen osalta Valtiokonttorin keräämiä kunnittaisia talousarviotietoja vuodelta 2022. Kustannusten osalta käytetään Valtiokonttorin keräämien vuoden 2021 lopullisten tietojen ja vuoden 2022 talousarviotietojen keskiarvoa. 
Lähtökohtana käytettyjen tietojen pohjalta laaditaan arvio vuoden 2022 kustannuksista ja tuloista siten, että otetaan huomioon valtion toimenpiteistä vuosina 2021 ja 2022 aiheutuvat muutokset kunnan tuloihin ja kustannuksiin, kuntien päätökset kunnallis- ja kiinteistöveroprosenteista sekä valtiovarainministeriön ennusteet tulo- ja kustannuskehityksestä.
Edellä 1 momentissa tarkoitettuja kunnan siirtyviä kustannuksia ovat sosiaali- ja terveydenhuollon ja pelastustoimen lakisääteisten tehtävien kustannukset siten, että niistä on vähennetty toimintatuotot. Kunnan siirtyviä tuloja ovat kunnallisverotulot, yhteisöverotulot, veroperustemuutoksista johtuvien verotulomenetysten korvaukset sekä kunnan peruspalvelujen valtionosuudet niiltä osin kuin ne koostuvat sosiaali- ja terveydenhuoltoon liittyvistä laskennallista kustannuksista ja lisäosista. 
Valtioneuvoston asetuksella voidaan antaa tarkempia säännöksiä 2 momentissa tarkoitetun arvion tekemisestä sekä laskennassa huomioon otettavista kustannuksista ja tuloista.
Tässä pykälässä tarkoitetut valtionosuuden lisäykset ja vähennykset toteutetaan kuntien ja valtion välisessä suhteessa kustannusneutraalisti. Jos kunnille 1 momentin perusteella maksettavat valtionosuuden lisäykset yhteensä ovat suuremmat kuin valtionosuudesta tehtävät vähennykset, vähennetään kuntien valtionosuudesta tätä erotusta vastaava euromäärä. Jos kuntien valtionosuudesta yhteensä tehtävät vähennykset ovat suuremmat kuin kunnille maksettavat valtionosuuden lisäykset, lisätään kuntien valtionosuuteen vastaavasti tätä erotusta vastaava määrä. 
Valtionosuuden vähennys tai lisäys on kaikissa kunnissa asukasta kohti yhtä suuri.
Edellä 1 momentissa tarkoitettua kuntien valtionosuuksiin lisättävää tai vähennettävää määrää laskettaessa ei oteta huomioon varainhoitovuoden 2023 alussa toteutettavia kuntien yhdistymisiä.
</t>
      </text>
    </comment>
    <comment ref="A45" authorId="24" shapeId="0" xr:uid="{3713F5D6-59D9-45C5-85A7-F1699E98C4C3}">
      <text>
        <t xml:space="preserve">[Kommenttiketju]
Excel-versiosi avulla voit lukea tämän kommenttiketjun, mutta siihen tehdyt muutokset poistetaan, jos tiedosto avataan uudemmassa Excel-versiossa. Lisätietoja: https://go.microsoft.com/fwlink/?linkid=870924
Kommentti:
    30 §
Hyvinvointialueiden perustaminen ja tehtävien järjestämisvastuun siirrosta vuonna 2023 aiheutuvien taloudellisten vaikutusten rajoittaminen
Kunnalle myönnetään valtionosuuden lisäystä tai kunnan valtionosuutta vähennetään, jos tehtävien järjestämisvastuun siirtyessä hyvinvointialueelle kunnalta siirrettävä tulo ei vastaa hyvinvointialueelle siirtyvää kustannusta. 
Jos kunnalta siirrettävä tulo on suurempi kuin siirtyvä kustannus, kunnalle hyvitetään valtionosuuden lisäyksenä 60 prosenttia tulojen ja kustannusten erotuksesta. 
Jos kunnalta siirrettävä kustannus ylittää hyvinvointialueelle siirtyvän tulon, kunnan valtionosuutta vähennetään siten, että vähennys on 60 prosenttia siirtyvien kustannusten ja tulojen erotuksesta. 
Siirrettävän tulon määrää laskettaessa otetaan huomioon siirron vaikutukset verotuloihin perustuvaan valtionosuuden tasaukseen sekä Verohallinnosta annetussa laissa (503/2010) tarkoitettujen verotuskustannusten muutos. 
Valtionosuuteen tehtävää lisäystä tai siitä tehtävää vähennystä laskettaessa käytetään vuonna 2022 voimassa olevia valtionosuusperusteita.
Edellä 1 momentissa tarkoitettujen valtionosuuden lisäysten ja vähennysten laskennan lähtökohtana käytetään tulojen osalta Valtiokonttorin keräämiä kunnittaisia talousarviotietoja vuodelta 2022. Kustannusten osalta käytetään Valtiokonttorin keräämien vuoden 2021 lopullisten tietojen ja vuoden 2022 talousarviotietojen keskiarvoa. 
Lähtökohtana käytettyjen tietojen pohjalta laaditaan arvio vuoden 2022 kustannuksista ja tuloista siten, että otetaan huomioon valtion toimenpiteistä vuosina 2021 ja 2022 aiheutuvat muutokset kunnan tuloihin ja kustannuksiin, kuntien päätökset kunnallis- ja kiinteistöveroprosenteista sekä valtiovarainministeriön ennusteet tulo- ja kustannuskehityksestä.
Edellä 1 momentissa tarkoitettuja kunnan siirtyviä kustannuksia ovat sosiaali- ja terveydenhuollon ja pelastustoimen lakisääteisten tehtävien kustannukset siten, että niistä on vähennetty toimintatuotot. Kunnan siirtyviä tuloja ovat kunnallisverotulot, yhteisöverotulot, veroperustemuutoksista johtuvien verotulomenetysten korvaukset sekä kunnan peruspalvelujen valtionosuudet niiltä osin kuin ne koostuvat sosiaali- ja terveydenhuoltoon liittyvistä laskennallista kustannuksista ja lisäosista. 
Valtioneuvoston asetuksella voidaan antaa tarkempia säännöksiä 2 momentissa tarkoitetun arvion tekemisestä sekä laskennassa huomioon otettavista kustannuksista ja tuloista.
Tässä pykälässä tarkoitetut valtionosuuden lisäykset ja vähennykset toteutetaan kuntien ja valtion välisessä suhteessa kustannusneutraalisti. Jos kunnille 1 momentin perusteella maksettavat valtionosuuden lisäykset yhteensä ovat suuremmat kuin valtionosuudesta tehtävät vähennykset, vähennetään kuntien valtionosuudesta tätä erotusta vastaava euromäärä. Jos kuntien valtionosuudesta yhteensä tehtävät vähennykset ovat suuremmat kuin kunnille maksettavat valtionosuuden lisäykset, lisätään kuntien valtionosuuteen vastaavasti tätä erotusta vastaava määrä. 
Valtionosuuden vähennys tai lisäys on kaikissa kunnissa asukasta kohti yhtä suuri.
Edellä 1 momentissa tarkoitettua kuntien valtionosuuksiin lisättävää tai vähennettävää määrää laskettaessa ei oteta huomioon varainhoitovuoden 2023 alussa toteutettavia kuntien yhdistymisiä.
</t>
      </text>
    </comment>
    <comment ref="A51" authorId="25" shapeId="0" xr:uid="{CA9BEC8D-577F-4022-8D23-36190B2B13E3}">
      <text>
        <t xml:space="preserve">[Kommenttiketju]
Excel-versiosi avulla voit lukea tämän kommenttiketjun, mutta siihen tehdyt muutokset poistetaan, jos tiedosto avataan uudemmassa Excel-versiossa. Lisätietoja: https://go.microsoft.com/fwlink/?linkid=870924
Kommentti:
    26 § Verotuloihin perustuva valtionosuuden tasaus
Kunnalle myönnetään verotuloihin perustuvaa valtionosuuden lisäystä (tasauslisä), jos kunnan laskennallinen verotulo asukasta kohden on pienempi kuin 100 prosenttia euromäärästä, joka saadaan jakamalla kaikkien kuntien yhteenlasketut laskennalliset verotulot kuntien yhteenlasketulla asukasmäärällä (tasausraja). Kunta saa tasauslisää 90 prosenttia tasausrajan ja kunnan asukasta kohden lasketun laskennallisen verotulon erotuksesta.
Jos kunnan laskennallinen verotulo asukasta kohden ylittää tasausrajan, tehdään kunnan valtionosuudesta vähennys (tasausvähennys). Tasausvähennys on 10 prosenttia tasausrajan ylittävästä asukaskohtaisesta euromäärästä.
Jos kunnille yhteensä maksettavat tasauslisät ovat suuremmat kuin kuntien valtionosuuksiin tehtävät tasausvähennykset, vähennetään kuntien valtionosuudesta tätä erotusta vastaava euromäärä. 
Jos kuntien valtionosuudesta yhteensä tehtävät tasausvähennykset ovat suuremmat kuin kunnille maksettavat tasauslisät, lisätään kuntien valtionosuuteen vastaavasti tätä erotusta vastaava määrä. Valtionosuuden vähennys tai lisäys on kaikissa kunnissa asukasta kohti yhtä suuri.
Edellä 3 momentissa tarkoitettua kuntien valtionosuuksiin lisättävää tai vähennettävää määrää laskettaessa ei oteta huomioon varainhoitovuoden alussa toteutettavia kuntien yhdistymisiä.
Kunnan laskennallista verotuloa laskettaessa otetaan huomioon verontilityslain (532/1998) 3 a §:ssä tarkoitettu laskennallinen kunnallisvero, kunnan osuus yhteisön tuloverosta (yhteisövero) sekä 50 prosenttia laskennallisesta kiinteistöverosta. Laskennallista kiinteistöveroa laskettaessa otetaan voimalaitoksista huomioon vain ydinvoimalaitokset. Verotuloihin perustuvassa valtionosuuden tasauksessa huomioon otettavista verotuloista annetaan tarkemmat säännökset valtioneuvoston asetuksella.
</t>
      </text>
    </comment>
    <comment ref="A54" authorId="26" shapeId="0" xr:uid="{9152E6EB-4328-4A60-838A-447CB31C3AAB}">
      <text>
        <t xml:space="preserve">[Kommenttiketju]
Excel-versiosi avulla voit lukea tämän kommenttiketjun, mutta siihen tehdyt muutokset poistetaan, jos tiedosto avataan uudemmassa Excel-versiossa. Lisätietoja: https://go.microsoft.com/fwlink/?linkid=870924
Kommentti:
    33 § Veroperustemuutoksista johtuvien verotulomenetysten korvaus
Varainhoitovuodesta 2010 lähtien toteutetuista veroperustemuutoksista johtuvia kunnallisverotulomuutoksia vastaava euromäärä maksetaan kunnille valtionosuuden yhteydessä. 
Kunnalle maksetaan sen verotulojen menetystä vastaava euromäärä.
Ennen vuotta 2023 toteutetuista veroperustemuutoksista johtuvasta 1 momentissa tarkoitetusta korvauksesta vähennetään vuonna 2023 kunnilta hyvinvointialueille siirtyneiden tehtävien kustannuksia vastaavana osuutena 70 prosenttia.
Kunnan kunkin varainhoitovuoden verotulojen menetystä laskettaessa sovelletaan varainhoitovuotta edeltänyttä vuotta edeltäneen vuoden verotustietoja ja varainhoitovuotta edeltäneen vuoden veroprosenttia sekä asukaslukua varainhoitovuotta edeltäneen vuoden lopussa.
Veroperustemuutoksista johtuvien verotulomenetysten korvausten hallinnointiin ja maksamiseen sovelletaan 45 §:n 1 momenttia, 46 §:n 1 ja 2 momenttia sekä 47–50 ja 53–55 §:ää. Muutoksenhausta säädetään 9 luvussa.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tc={B3DBC057-E484-43A9-AE49-F06C70586E10}</author>
  </authors>
  <commentList>
    <comment ref="A18" authorId="0" shapeId="0" xr:uid="{B3DBC057-E484-43A9-AE49-F06C70586E10}">
      <text>
        <t xml:space="preserve">[Kommenttiketju]
Excel-versiosi avulla voit lukea tämän kommenttiketjun, mutta siihen tehdyt muutokset poistetaan, jos tiedosto avataan uudemmassa Excel-versiossa. Lisätietoja: https://go.microsoft.com/fwlink/?linkid=870924
Kommentti:
    Teatterit ja orkesterit
</t>
      </text>
    </comment>
  </commentList>
</comments>
</file>

<file path=xl/sharedStrings.xml><?xml version="1.0" encoding="utf-8"?>
<sst xmlns="http://schemas.openxmlformats.org/spreadsheetml/2006/main" count="288" uniqueCount="180">
  <si>
    <t>Kuntien valtionosuudet 2024 (VM)</t>
  </si>
  <si>
    <t>Asukasluku 31.12.2022</t>
  </si>
  <si>
    <t>euroa</t>
  </si>
  <si>
    <t>€/asukas</t>
  </si>
  <si>
    <t>Ikärakenne, laskennallinen kustannus</t>
  </si>
  <si>
    <t xml:space="preserve">Muut laskennalliset kustannukset </t>
  </si>
  <si>
    <t>Laskennalliset kustannukset yhteensä</t>
  </si>
  <si>
    <t>Kuntien omarahoitusosuus</t>
  </si>
  <si>
    <t>Valtionosuus omarahoitusosuuden jälkeen (välisumma)</t>
  </si>
  <si>
    <t>Lisäosat yhteensä</t>
  </si>
  <si>
    <t>Valtionosuuteen tehtävät vähennykset ja lisäykset, netto</t>
  </si>
  <si>
    <t>Valtionosuus ennen verotuloihin perustuvaa valtionosuuden tasausta</t>
  </si>
  <si>
    <t>Verotuloihin perustuva valtionosuuden tasaus</t>
  </si>
  <si>
    <t xml:space="preserve">Kunnan  peruspalvelujen valtionosuus </t>
  </si>
  <si>
    <t>Veroperustemuutoksista johtuvien veromenetysten korvaus</t>
  </si>
  <si>
    <t>Valtionosuudet ja veromenetysten korvaukset, yhteensä</t>
  </si>
  <si>
    <t>Kotikuntakorvaus, netto</t>
  </si>
  <si>
    <t>VM maksatus (valtionosuus + verokomp. + kotikuntakorv.)</t>
  </si>
  <si>
    <t>Kuntien valtionosuudet 2024 (OKM)</t>
  </si>
  <si>
    <t>Laki kunnan peruspalvelujen valtionosuudesta 618/2021 - Ajantasainen lainsäädäntö - FINLEX ®</t>
  </si>
  <si>
    <t>Valtioneuvoston asetus kunnan peruspalvelujen… 1393/2022 - Säädökset alkuperäisinä - FINLEX ®</t>
  </si>
  <si>
    <t>Valtioneuvoston asetus kunnan peruspalvelujen… 1243/2023 - Säädökset alkuperäisinä - FINLEX ®</t>
  </si>
  <si>
    <t>Ikärakenne</t>
  </si>
  <si>
    <t>% lask.kust.</t>
  </si>
  <si>
    <t>perushinta</t>
  </si>
  <si>
    <t>saajakuntia</t>
  </si>
  <si>
    <t>€/as. MIN</t>
  </si>
  <si>
    <t>MIN</t>
  </si>
  <si>
    <t>€/as. MAX</t>
  </si>
  <si>
    <t>MAX</t>
  </si>
  <si>
    <t>kaikki</t>
  </si>
  <si>
    <t>Luhanka</t>
  </si>
  <si>
    <t>Luoto</t>
  </si>
  <si>
    <t>Puumala</t>
  </si>
  <si>
    <t>Liminka</t>
  </si>
  <si>
    <t>Tervo</t>
  </si>
  <si>
    <t>Ikärakenne, laskennallinen kustannus yhteensä</t>
  </si>
  <si>
    <t>Muut laskennalliset perusteet</t>
  </si>
  <si>
    <t>Työttömyysaste</t>
  </si>
  <si>
    <t>Outokumpu</t>
  </si>
  <si>
    <t>Kaksikielisyys I (koko väestö)</t>
  </si>
  <si>
    <t>Kaikilla saajilla sama</t>
  </si>
  <si>
    <t>Kaksikielisyys II (ruotsinkielinen väestö)</t>
  </si>
  <si>
    <t>Vieraskielisyys</t>
  </si>
  <si>
    <t>Merijärvi</t>
  </si>
  <si>
    <t>Vantaa</t>
  </si>
  <si>
    <t>Asukastiheys</t>
  </si>
  <si>
    <t>8 Pohjois-Lapin kuntaa</t>
  </si>
  <si>
    <t>Saaristo</t>
  </si>
  <si>
    <t>Hailuoto</t>
  </si>
  <si>
    <t>7 muuta (Maalahti, Kemiönsaari, Kustavi, Parainen, Enonkoski, Puumala ja Sulkava) saavat 405 €/as.</t>
  </si>
  <si>
    <t>Saaristo-osakunta</t>
  </si>
  <si>
    <t>Hirvensalmi</t>
  </si>
  <si>
    <t>Koulutustausta</t>
  </si>
  <si>
    <t>Kempele, Liminka, Muurame</t>
  </si>
  <si>
    <t>Kaskinen</t>
  </si>
  <si>
    <t>Muut laskennalliset kustannukset yhteensä</t>
  </si>
  <si>
    <t>Kempele</t>
  </si>
  <si>
    <t>Sysmä</t>
  </si>
  <si>
    <t>Lisäosat</t>
  </si>
  <si>
    <t>% VM vos:sta</t>
  </si>
  <si>
    <t>Syrjäisyys</t>
  </si>
  <si>
    <t>Utsjoki</t>
  </si>
  <si>
    <t>Saamen kotiseutu</t>
  </si>
  <si>
    <t xml:space="preserve">Työpaikkaomavaraisuus </t>
  </si>
  <si>
    <t>Lemi, Vesilahti</t>
  </si>
  <si>
    <t>Harjavalta</t>
  </si>
  <si>
    <t xml:space="preserve">HYTE-kerroin </t>
  </si>
  <si>
    <t>Halsua</t>
  </si>
  <si>
    <t>Ristijärvi, Rusko, Vaasa</t>
  </si>
  <si>
    <t>Väestön kasvu</t>
  </si>
  <si>
    <t>Kaarina, Luoto</t>
  </si>
  <si>
    <t>Humppila</t>
  </si>
  <si>
    <t>Vähennykset ja lisäykset</t>
  </si>
  <si>
    <t>Kuntien yhdistymisavustus (-0,99 €/as)</t>
  </si>
  <si>
    <t>Harkinnanvaraisten avustusten vähennys (-1,81 €/as)</t>
  </si>
  <si>
    <t>Kriisikuntien harkinnanvarainen yhdistymisavustus (-0,99 €/as)</t>
  </si>
  <si>
    <t>Aloittavien koulujen rahoitukseen liittyvä vähennys (-0,01 €/as)</t>
  </si>
  <si>
    <t>Kumulatiivinen verotuloihin perustuvan tasauksen muutoksen neutralisointi</t>
  </si>
  <si>
    <t>Kunnan rahoitusosuus perustoimeentulotuesta</t>
  </si>
  <si>
    <t>Sote-uudistuksen muutosrajoitin</t>
  </si>
  <si>
    <t>Kauniainen</t>
  </si>
  <si>
    <t>Sote-uudistuksen järjestelmämuutoksen tasaus vuodelle 2024</t>
  </si>
  <si>
    <t>Eurajoki</t>
  </si>
  <si>
    <t>Jälkikäteistarkistuksesta johtuva valtionosuuden pysyvä lisäsiirtotarve</t>
  </si>
  <si>
    <t>Määräaikainen lisäys kompensoimaan lisäsiirtotarpeen muutosta</t>
  </si>
  <si>
    <t>Valtionosuuteen tehtävät vähennykset ja lisäykset yhteensä</t>
  </si>
  <si>
    <t xml:space="preserve">Kunnan  peruspalvelujen valtionosuus yhteensä </t>
  </si>
  <si>
    <t>Karijoki</t>
  </si>
  <si>
    <t>Vimpeli</t>
  </si>
  <si>
    <t>Koski Tl</t>
  </si>
  <si>
    <t>7 - 12 v.</t>
  </si>
  <si>
    <t>0 - 5 v.</t>
  </si>
  <si>
    <t>13 - 15 v.</t>
  </si>
  <si>
    <t>6 v.</t>
  </si>
  <si>
    <t>16 v. &lt;</t>
  </si>
  <si>
    <t>Netto</t>
  </si>
  <si>
    <t>VM maksatus (valtionosuus + verokompensaatiot + kotikuntakorvaukset)</t>
  </si>
  <si>
    <t>Kansalaisopistot</t>
  </si>
  <si>
    <t>Taiteen perusopetus: musiikki</t>
  </si>
  <si>
    <t>Museot</t>
  </si>
  <si>
    <t>Museot: alueellinen vastuumuseotehtävä</t>
  </si>
  <si>
    <t>Liikuntatoiminta</t>
  </si>
  <si>
    <t>Nuorisotyö</t>
  </si>
  <si>
    <t>Kunnan omarah.osuus lukio</t>
  </si>
  <si>
    <t>Lukiokoulutus</t>
  </si>
  <si>
    <t>Lukiokoulutus, aikuisten oppimäärä</t>
  </si>
  <si>
    <t>Esiopetus: pide.oppiv. 5-vuotiaat</t>
  </si>
  <si>
    <t>Kulttuurilaitokset</t>
  </si>
  <si>
    <t>Lukiokoulutus, erityiset koulutustehtävät</t>
  </si>
  <si>
    <t>Lukiok. valtakunn.kehittämist.</t>
  </si>
  <si>
    <t>Kansalaisopistot, kotoutu</t>
  </si>
  <si>
    <t>Taiteen perusop: ei-musii</t>
  </si>
  <si>
    <t>Aamu- ja iltapäivätoiminta</t>
  </si>
  <si>
    <t>Perusop: pidennetty, vaikeasti kehitysvammaiset</t>
  </si>
  <si>
    <t>Perusop: muu pidennetyn oppiv.</t>
  </si>
  <si>
    <t>Perusop: valmistava</t>
  </si>
  <si>
    <t>Perusop: valmistavan arviokorj</t>
  </si>
  <si>
    <t>Kansalaisop. ukrainal. ko</t>
  </si>
  <si>
    <t>Perusop: aikuisten po arv.korj.</t>
  </si>
  <si>
    <t>Perusop: aikuisten perusopetus</t>
  </si>
  <si>
    <t>Perusop: aineopetus</t>
  </si>
  <si>
    <t>Amm. koul. vaikuttavuusrahoit.</t>
  </si>
  <si>
    <t>Amm. koulut. suoritusrahoitus</t>
  </si>
  <si>
    <t>Amm. koulutuksen perusrahoitus</t>
  </si>
  <si>
    <t>Perusop. Yhteydessä TUVA</t>
  </si>
  <si>
    <t>Kulttuurilait. korotettu</t>
  </si>
  <si>
    <t>Lukiok. Yhteydessä TUVA</t>
  </si>
  <si>
    <t>Museot: valtakunn. vastuu</t>
  </si>
  <si>
    <t>Kansanopistot: vapaa siv</t>
  </si>
  <si>
    <t>Kansanopistot: oppivelv.l</t>
  </si>
  <si>
    <t>Kansanop: oppiv. oppimat.</t>
  </si>
  <si>
    <t>Lukiokoulutus, sisäoppilaitos</t>
  </si>
  <si>
    <t>Perusop: sisäoppilaitoslisä</t>
  </si>
  <si>
    <t>Kansanopistot: kotoutumis</t>
  </si>
  <si>
    <t>€ yhteensä</t>
  </si>
  <si>
    <t>Laskentaperuste</t>
  </si>
  <si>
    <t>tuntimäärä</t>
  </si>
  <si>
    <t>htv</t>
  </si>
  <si>
    <t>12 €/as.</t>
  </si>
  <si>
    <t>95 €/as.</t>
  </si>
  <si>
    <t>asukasluku</t>
  </si>
  <si>
    <t>oppilasmäärä</t>
  </si>
  <si>
    <t>Kunnan omarah.osuus amm.koul.</t>
  </si>
  <si>
    <t>Kaikki laskentatekijät</t>
  </si>
  <si>
    <t>Tärkeimmät laskentatekijät yhteensä</t>
  </si>
  <si>
    <t>15 €/alle 29 v.</t>
  </si>
  <si>
    <t>Yksikköhinta €</t>
  </si>
  <si>
    <t>järjestäjäkohtainen</t>
  </si>
  <si>
    <t>kotikuntakorvaus * 4,76</t>
  </si>
  <si>
    <t>kotikuntakorvaus * 2,97</t>
  </si>
  <si>
    <t>kotikuntakorvaus * 1,41</t>
  </si>
  <si>
    <t>204,22 €/as.</t>
  </si>
  <si>
    <t>Joustavan perusopetuksen lisä</t>
  </si>
  <si>
    <t>29,7 % yksikköhinnasta</t>
  </si>
  <si>
    <t>YHTEENSÄ, netto</t>
  </si>
  <si>
    <t>Aineiston nimi:</t>
  </si>
  <si>
    <t>Lyhyt kuvaus (valinnainen):</t>
  </si>
  <si>
    <t>Aineiston alkuperäinen lähde:</t>
  </si>
  <si>
    <t>Yhteyshenkilö:</t>
  </si>
  <si>
    <t>Päivämäärä (milloin aineisto on tuotettu tai tarkistettu):</t>
  </si>
  <si>
    <t xml:space="preserve">Käyttöehdot: </t>
  </si>
  <si>
    <t>Voit</t>
  </si>
  <si>
    <t>Jakaa </t>
  </si>
  <si>
    <t>kopioida aineistoa ja levittää sitä edelleen missä tahansa välineessä ja muodossa</t>
  </si>
  <si>
    <t>Muunnella</t>
  </si>
  <si>
    <t>remiksata ja muokata aineistoa sekä luoda sen pohjalta uusia aineistoja</t>
  </si>
  <si>
    <t>missä tahansa tarkoituksessa, myös kaupallisesti.</t>
  </si>
  <si>
    <t>x</t>
  </si>
  <si>
    <t>laskennallinen</t>
  </si>
  <si>
    <t>Kuntien valtionosuudet ja veromenetysten korvaukset 2024 suuruusjärjestyksessä (VM)</t>
  </si>
  <si>
    <t>Valtionosuudet 2024 koko maan tasolla laskentakriteereineen</t>
  </si>
  <si>
    <t>VM ja OPH</t>
  </si>
  <si>
    <t>Olli Riikonen, olli.riikonen@kuntaliitto.fi, puh. 050 477 5619</t>
  </si>
  <si>
    <t>Laki opetus- ja kulttuuritoimen rahoituksesta 1705/2009 - Ajantasainen lainsäädäntö - FINLEX ®</t>
  </si>
  <si>
    <t>Tutki budjettia</t>
  </si>
  <si>
    <t>Opetushallitus - Valtionosuudet-yksikkö (oph.fi)</t>
  </si>
  <si>
    <t>Valtionosuuslaskelmia - Valtiovarainministeriö (vm.fi)</t>
  </si>
  <si>
    <t>Helsinki</t>
  </si>
  <si>
    <t>29.1.2024, tarkistus ja pientä korjailua 12.4.2024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</si>
</sst>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8" formatCode="#,##0.00\ &quot;€&quot;;[Red]\-#,##0.00\ &quot;€&quot;"/>
    <numFmt numFmtId="43" formatCode="_-* #,##0.00_-;\-* #,##0.00_-;_-* &quot;-&quot;??_-;_-@_-"/>
    <numFmt numFmtId="164" formatCode="#,##0_ ;[Red]\-#,##0\ "/>
    <numFmt numFmtId="165" formatCode="#,##0.00_ ;[Red]\-#,##0.00\ "/>
    <numFmt numFmtId="166" formatCode="#,##0.00\ &quot;€&quot;"/>
    <numFmt numFmtId="167" formatCode="0.00_ ;[Red]\-0.00\ "/>
  </numFmts>
  <fonts count="54">
    <font>
      <sz val="9"/>
      <color theme="1"/>
      <name val="Work Sans"/>
      <family val="2"/>
    </font>
    <font>
      <sz val="9"/>
      <color theme="1"/>
      <name val="Work Sans"/>
      <family val="2"/>
    </font>
    <font>
      <b/>
      <sz val="9"/>
      <color theme="1"/>
      <name val="Work Sans"/>
      <family val="2"/>
    </font>
    <font>
      <sz val="11"/>
      <name val="Arial"/>
      <family val="2"/>
    </font>
    <font>
      <sz val="14"/>
      <color theme="1"/>
      <name val="Arial"/>
      <family val="2"/>
    </font>
    <font>
      <b/>
      <sz val="14"/>
      <name val="Arial"/>
      <family val="2"/>
    </font>
    <font>
      <sz val="14"/>
      <name val="Arial"/>
      <family val="2"/>
    </font>
    <font>
      <sz val="48"/>
      <color theme="1"/>
      <name val="Arial"/>
      <family val="2"/>
    </font>
    <font>
      <sz val="11"/>
      <color theme="1"/>
      <name val="Arial"/>
      <family val="2"/>
    </font>
    <font>
      <sz val="14"/>
      <color theme="1"/>
      <name val="Work Sans"/>
      <family val="2"/>
    </font>
    <font>
      <sz val="10"/>
      <color theme="1"/>
      <name val="Arial"/>
      <family val="2"/>
    </font>
    <font>
      <b/>
      <sz val="10"/>
      <color theme="1"/>
      <name val="Work Sans"/>
      <family val="2"/>
    </font>
    <font>
      <sz val="10"/>
      <color theme="1"/>
      <name val="Work Sans"/>
      <family val="2"/>
    </font>
    <font>
      <sz val="10"/>
      <name val="Arial"/>
      <family val="2"/>
    </font>
    <font>
      <b/>
      <sz val="10"/>
      <name val="Arial"/>
      <family val="2"/>
    </font>
    <font>
      <b/>
      <sz val="10"/>
      <color theme="1"/>
      <name val="Arial"/>
      <family val="2"/>
    </font>
    <font>
      <sz val="10"/>
      <color rgb="FF000000"/>
      <name val="Arial"/>
      <family val="2"/>
    </font>
    <font>
      <u/>
      <sz val="9"/>
      <color theme="10"/>
      <name val="Work Sans"/>
      <family val="2"/>
    </font>
    <font>
      <u/>
      <sz val="10"/>
      <color theme="10"/>
      <name val="Arial"/>
      <family val="2"/>
    </font>
    <font>
      <b/>
      <sz val="14"/>
      <color theme="1"/>
      <name val="Work Sans"/>
      <family val="2"/>
    </font>
    <font>
      <b/>
      <sz val="18"/>
      <name val="Arial"/>
      <family val="2"/>
    </font>
    <font>
      <b/>
      <sz val="18"/>
      <color theme="1"/>
      <name val="Arial"/>
      <family val="2"/>
    </font>
    <font>
      <sz val="18"/>
      <color theme="1"/>
      <name val="Work Sans"/>
      <family val="2"/>
    </font>
    <font>
      <b/>
      <sz val="12"/>
      <name val="Arial"/>
      <family val="2"/>
    </font>
    <font>
      <sz val="12"/>
      <name val="Arial"/>
      <family val="2"/>
    </font>
    <font>
      <b/>
      <sz val="14"/>
      <color theme="1"/>
      <name val="Arial"/>
      <family val="2"/>
    </font>
    <font>
      <sz val="12"/>
      <color theme="1"/>
      <name val="Arial"/>
      <family val="2"/>
    </font>
    <font>
      <b/>
      <sz val="12"/>
      <color theme="1"/>
      <name val="Arial"/>
      <family val="2"/>
    </font>
    <font>
      <sz val="12"/>
      <color rgb="FF000000"/>
      <name val="Arial"/>
      <family val="2"/>
    </font>
    <font>
      <sz val="20"/>
      <color theme="1"/>
      <name val="Arial"/>
      <family val="2"/>
    </font>
    <font>
      <u/>
      <sz val="12"/>
      <color theme="10"/>
      <name val="Work Sans"/>
      <family val="2"/>
    </font>
    <font>
      <u/>
      <sz val="12"/>
      <color theme="10"/>
      <name val="Arial"/>
      <family val="2"/>
    </font>
    <font>
      <sz val="14"/>
      <color rgb="FFFF0000"/>
      <name val="Arial"/>
      <family val="2"/>
    </font>
    <font>
      <b/>
      <sz val="13"/>
      <color theme="3"/>
      <name val="Work Sans"/>
      <family val="2"/>
    </font>
    <font>
      <sz val="14"/>
      <color theme="1"/>
      <name val="Calibri"/>
      <family val="2"/>
      <scheme val="minor"/>
    </font>
    <font>
      <sz val="12"/>
      <color theme="1"/>
      <name val="Calibri"/>
      <family val="2"/>
      <scheme val="minor"/>
    </font>
    <font>
      <sz val="11"/>
      <color theme="1"/>
      <name val="Calibri"/>
      <family val="2"/>
      <scheme val="minor"/>
    </font>
    <font>
      <sz val="11"/>
      <color theme="1"/>
      <name val="Calibri "/>
    </font>
    <font>
      <b/>
      <sz val="11"/>
      <color theme="1"/>
      <name val="Calibri "/>
    </font>
    <font>
      <b/>
      <sz val="14"/>
      <color theme="1"/>
      <name val="Calibri"/>
      <family val="2"/>
      <scheme val="minor"/>
    </font>
    <font>
      <b/>
      <sz val="12"/>
      <color theme="1"/>
      <name val="Calibri"/>
      <family val="2"/>
      <scheme val="minor"/>
    </font>
    <font>
      <b/>
      <sz val="11"/>
      <color theme="1"/>
      <name val="Calibri"/>
      <family val="2"/>
      <scheme val="minor"/>
    </font>
    <font>
      <b/>
      <sz val="9"/>
      <color theme="4"/>
      <name val="Calibri"/>
      <family val="2"/>
      <scheme val="minor"/>
    </font>
    <font>
      <b/>
      <sz val="11"/>
      <color rgb="FF104264"/>
      <name val="Work Sans"/>
      <family val="2"/>
    </font>
    <font>
      <sz val="9"/>
      <name val="Work Sans"/>
      <family val="2"/>
    </font>
    <font>
      <b/>
      <sz val="9"/>
      <color rgb="FF104264"/>
      <name val="Work Sans"/>
      <family val="2"/>
    </font>
    <font>
      <b/>
      <sz val="16"/>
      <color rgb="FF104264"/>
      <name val="Work Sans"/>
      <family val="2"/>
    </font>
    <font>
      <sz val="12"/>
      <name val="Calibri"/>
      <family val="2"/>
      <scheme val="minor"/>
    </font>
    <font>
      <sz val="12"/>
      <color rgb="FF000000"/>
      <name val="Calibri"/>
      <family val="2"/>
      <scheme val="minor"/>
    </font>
    <font>
      <sz val="12"/>
      <name val="Work Sans"/>
      <family val="2"/>
    </font>
    <font>
      <sz val="11"/>
      <name val="Work Sans"/>
      <family val="2"/>
    </font>
    <font>
      <b/>
      <sz val="28"/>
      <color theme="1"/>
      <name val="Arial"/>
      <family val="2"/>
    </font>
    <font>
      <b/>
      <sz val="26"/>
      <color theme="1"/>
      <name val="Arial"/>
      <family val="2"/>
    </font>
    <font>
      <b/>
      <sz val="36"/>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bottom style="thick">
        <color theme="4" tint="0.499984740745262"/>
      </bottom>
      <diagonal/>
    </border>
    <border>
      <left/>
      <right/>
      <top/>
      <bottom style="medium">
        <color theme="4"/>
      </bottom>
      <diagonal/>
    </border>
    <border>
      <left/>
      <right/>
      <top/>
      <bottom style="medium">
        <color rgb="FF104264"/>
      </bottom>
      <diagonal/>
    </border>
  </borders>
  <cellStyleXfs count="5">
    <xf numFmtId="0" fontId="0" fillId="0" borderId="0"/>
    <xf numFmtId="43" fontId="1" fillId="0" borderId="0" applyFont="0" applyFill="0" applyBorder="0" applyAlignment="0" applyProtection="0"/>
    <xf numFmtId="0" fontId="17" fillId="0" borderId="0" applyNumberFormat="0" applyFill="0" applyBorder="0" applyAlignment="0" applyProtection="0"/>
    <xf numFmtId="0" fontId="33" fillId="0" borderId="4" applyNumberFormat="0" applyFill="0" applyAlignment="0" applyProtection="0"/>
    <xf numFmtId="0" fontId="42" fillId="0" borderId="5"/>
  </cellStyleXfs>
  <cellXfs count="153">
    <xf numFmtId="0" fontId="0" fillId="0" borderId="0" xfId="0"/>
    <xf numFmtId="0" fontId="4" fillId="0" borderId="0" xfId="0" applyFont="1"/>
    <xf numFmtId="0" fontId="6" fillId="0" borderId="0" xfId="0" applyFont="1"/>
    <xf numFmtId="3" fontId="6" fillId="0" borderId="0" xfId="0" applyNumberFormat="1" applyFont="1" applyAlignment="1">
      <alignment horizontal="left" vertical="center" wrapText="1"/>
    </xf>
    <xf numFmtId="0" fontId="5" fillId="0" borderId="0" xfId="0" applyFont="1"/>
    <xf numFmtId="164" fontId="6" fillId="0" borderId="0" xfId="0" applyNumberFormat="1" applyFont="1"/>
    <xf numFmtId="0" fontId="6" fillId="0" borderId="0" xfId="0" applyFont="1" applyAlignment="1">
      <alignment horizontal="left" vertical="center" wrapText="1"/>
    </xf>
    <xf numFmtId="164" fontId="6" fillId="0" borderId="0" xfId="0" applyNumberFormat="1" applyFont="1" applyAlignment="1">
      <alignment horizontal="right"/>
    </xf>
    <xf numFmtId="0" fontId="8" fillId="0" borderId="0" xfId="0" applyFont="1"/>
    <xf numFmtId="164" fontId="5" fillId="0" borderId="0" xfId="0" applyNumberFormat="1" applyFont="1" applyAlignment="1">
      <alignment horizontal="right"/>
    </xf>
    <xf numFmtId="3" fontId="6" fillId="0" borderId="1" xfId="0" applyNumberFormat="1" applyFont="1" applyBorder="1" applyAlignment="1">
      <alignment horizontal="left" vertical="center" wrapText="1"/>
    </xf>
    <xf numFmtId="164" fontId="6" fillId="0" borderId="1" xfId="0" applyNumberFormat="1" applyFont="1" applyBorder="1" applyAlignment="1">
      <alignment horizontal="right"/>
    </xf>
    <xf numFmtId="4" fontId="5" fillId="0" borderId="2" xfId="0" applyNumberFormat="1" applyFont="1" applyBorder="1" applyAlignment="1">
      <alignment horizontal="left" vertical="center" wrapText="1"/>
    </xf>
    <xf numFmtId="164" fontId="5" fillId="0" borderId="2" xfId="0" applyNumberFormat="1" applyFont="1" applyBorder="1" applyAlignment="1">
      <alignment horizontal="right"/>
    </xf>
    <xf numFmtId="164" fontId="3" fillId="0" borderId="0" xfId="0" applyNumberFormat="1" applyFont="1"/>
    <xf numFmtId="3" fontId="5" fillId="0" borderId="2" xfId="0" applyNumberFormat="1" applyFont="1" applyBorder="1" applyAlignment="1">
      <alignment horizontal="left" vertical="center" wrapText="1"/>
    </xf>
    <xf numFmtId="164" fontId="5" fillId="0" borderId="2" xfId="0" applyNumberFormat="1" applyFont="1" applyBorder="1"/>
    <xf numFmtId="0" fontId="5" fillId="0" borderId="2" xfId="0" applyFont="1" applyBorder="1" applyAlignment="1">
      <alignment horizontal="left" vertical="center" wrapText="1"/>
    </xf>
    <xf numFmtId="4" fontId="2" fillId="0" borderId="0" xfId="0" applyNumberFormat="1" applyFont="1"/>
    <xf numFmtId="0" fontId="10" fillId="0" borderId="0" xfId="0" applyFont="1"/>
    <xf numFmtId="4" fontId="11" fillId="0" borderId="0" xfId="0" applyNumberFormat="1" applyFont="1"/>
    <xf numFmtId="0" fontId="12" fillId="0" borderId="0" xfId="0" applyFont="1"/>
    <xf numFmtId="164" fontId="13" fillId="0" borderId="0" xfId="0" applyNumberFormat="1" applyFont="1" applyAlignment="1">
      <alignment horizontal="right"/>
    </xf>
    <xf numFmtId="164" fontId="10" fillId="0" borderId="0" xfId="0" applyNumberFormat="1" applyFont="1"/>
    <xf numFmtId="164" fontId="13" fillId="0" borderId="0" xfId="0" applyNumberFormat="1" applyFont="1"/>
    <xf numFmtId="4" fontId="15" fillId="0" borderId="0" xfId="0" applyNumberFormat="1" applyFont="1"/>
    <xf numFmtId="164" fontId="15" fillId="0" borderId="0" xfId="0" applyNumberFormat="1" applyFont="1"/>
    <xf numFmtId="165" fontId="10" fillId="0" borderId="0" xfId="0" applyNumberFormat="1" applyFont="1"/>
    <xf numFmtId="165" fontId="15" fillId="0" borderId="0" xfId="0" applyNumberFormat="1" applyFont="1"/>
    <xf numFmtId="0" fontId="14" fillId="0" borderId="0" xfId="0" applyFont="1"/>
    <xf numFmtId="164" fontId="14" fillId="0" borderId="0" xfId="0" applyNumberFormat="1" applyFont="1" applyAlignment="1">
      <alignment horizontal="right"/>
    </xf>
    <xf numFmtId="0" fontId="15" fillId="0" borderId="0" xfId="0" applyFont="1"/>
    <xf numFmtId="0" fontId="2" fillId="0" borderId="0" xfId="0" applyFont="1"/>
    <xf numFmtId="8" fontId="13" fillId="0" borderId="0" xfId="1" applyNumberFormat="1" applyFont="1" applyBorder="1" applyAlignment="1">
      <alignment horizontal="right"/>
    </xf>
    <xf numFmtId="166" fontId="16" fillId="0" borderId="0" xfId="0" applyNumberFormat="1" applyFont="1" applyAlignment="1">
      <alignment horizontal="right"/>
    </xf>
    <xf numFmtId="3" fontId="16" fillId="0" borderId="0" xfId="0" applyNumberFormat="1" applyFont="1" applyAlignment="1">
      <alignment horizontal="right"/>
    </xf>
    <xf numFmtId="4" fontId="14" fillId="0" borderId="0" xfId="0" applyNumberFormat="1" applyFont="1" applyAlignment="1">
      <alignment horizontal="left" vertical="center" wrapText="1"/>
    </xf>
    <xf numFmtId="166" fontId="16" fillId="0" borderId="0" xfId="0" applyNumberFormat="1" applyFont="1"/>
    <xf numFmtId="164" fontId="13" fillId="0" borderId="0" xfId="0" applyNumberFormat="1" applyFont="1" applyAlignment="1">
      <alignment horizontal="left" vertical="center" wrapText="1"/>
    </xf>
    <xf numFmtId="0" fontId="10" fillId="0" borderId="0" xfId="0" applyFont="1" applyAlignment="1">
      <alignment horizontal="center"/>
    </xf>
    <xf numFmtId="0" fontId="4" fillId="0" borderId="0" xfId="0" applyFont="1" applyAlignment="1">
      <alignment horizontal="center"/>
    </xf>
    <xf numFmtId="0" fontId="17" fillId="0" borderId="0" xfId="2"/>
    <xf numFmtId="0" fontId="18" fillId="0" borderId="0" xfId="2" applyFont="1"/>
    <xf numFmtId="4" fontId="10" fillId="0" borderId="0" xfId="0" applyNumberFormat="1" applyFont="1" applyAlignment="1">
      <alignment horizontal="right"/>
    </xf>
    <xf numFmtId="3" fontId="15" fillId="0" borderId="0" xfId="0" applyNumberFormat="1" applyFont="1" applyAlignment="1">
      <alignment horizontal="right"/>
    </xf>
    <xf numFmtId="3" fontId="10" fillId="0" borderId="0" xfId="0" applyNumberFormat="1" applyFont="1" applyAlignment="1">
      <alignment horizontal="right"/>
    </xf>
    <xf numFmtId="165" fontId="10" fillId="0" borderId="0" xfId="0" applyNumberFormat="1" applyFont="1" applyAlignment="1">
      <alignment horizontal="right"/>
    </xf>
    <xf numFmtId="165" fontId="15" fillId="0" borderId="0" xfId="0" applyNumberFormat="1" applyFont="1" applyAlignment="1">
      <alignment horizontal="right"/>
    </xf>
    <xf numFmtId="0" fontId="10" fillId="0" borderId="0" xfId="0" applyFont="1" applyAlignment="1">
      <alignment horizontal="left"/>
    </xf>
    <xf numFmtId="0" fontId="15" fillId="0" borderId="0" xfId="0" applyFont="1" applyAlignment="1">
      <alignment horizontal="left"/>
    </xf>
    <xf numFmtId="3" fontId="5" fillId="0" borderId="0" xfId="0" applyNumberFormat="1" applyFont="1" applyAlignment="1">
      <alignment horizontal="left" vertical="center" wrapText="1"/>
    </xf>
    <xf numFmtId="0" fontId="19" fillId="0" borderId="0" xfId="0" applyFont="1"/>
    <xf numFmtId="0" fontId="9" fillId="0" borderId="0" xfId="0" applyFont="1"/>
    <xf numFmtId="0" fontId="20" fillId="0" borderId="2" xfId="0" applyFont="1" applyBorder="1" applyAlignment="1">
      <alignment horizontal="left" vertical="center" wrapText="1"/>
    </xf>
    <xf numFmtId="164" fontId="20" fillId="0" borderId="2" xfId="0" applyNumberFormat="1" applyFont="1" applyBorder="1"/>
    <xf numFmtId="164" fontId="20" fillId="0" borderId="2" xfId="0" applyNumberFormat="1" applyFont="1" applyBorder="1" applyAlignment="1">
      <alignment horizontal="right"/>
    </xf>
    <xf numFmtId="165" fontId="21" fillId="0" borderId="0" xfId="0" applyNumberFormat="1" applyFont="1"/>
    <xf numFmtId="165" fontId="21" fillId="0" borderId="0" xfId="0" applyNumberFormat="1" applyFont="1" applyAlignment="1">
      <alignment horizontal="right"/>
    </xf>
    <xf numFmtId="0" fontId="22" fillId="0" borderId="0" xfId="0" applyFont="1"/>
    <xf numFmtId="3" fontId="23" fillId="0" borderId="0" xfId="0" applyNumberFormat="1" applyFont="1" applyAlignment="1">
      <alignment horizontal="left" vertical="center" wrapText="1"/>
    </xf>
    <xf numFmtId="164" fontId="23" fillId="0" borderId="0" xfId="0" applyNumberFormat="1" applyFont="1"/>
    <xf numFmtId="164" fontId="23" fillId="0" borderId="0" xfId="0" applyNumberFormat="1" applyFont="1" applyAlignment="1">
      <alignment horizontal="right"/>
    </xf>
    <xf numFmtId="3" fontId="5" fillId="0" borderId="3" xfId="0" applyNumberFormat="1" applyFont="1" applyBorder="1" applyAlignment="1">
      <alignment horizontal="left" vertical="center" wrapText="1"/>
    </xf>
    <xf numFmtId="164" fontId="5" fillId="0" borderId="3" xfId="0" applyNumberFormat="1" applyFont="1" applyBorder="1"/>
    <xf numFmtId="164" fontId="5" fillId="0" borderId="3" xfId="0" applyNumberFormat="1" applyFont="1" applyBorder="1" applyAlignment="1">
      <alignment horizontal="right"/>
    </xf>
    <xf numFmtId="164" fontId="5" fillId="0" borderId="0" xfId="0" applyNumberFormat="1" applyFont="1"/>
    <xf numFmtId="9" fontId="13" fillId="0" borderId="0" xfId="0" applyNumberFormat="1" applyFont="1" applyAlignment="1">
      <alignment horizontal="right"/>
    </xf>
    <xf numFmtId="4" fontId="24" fillId="0" borderId="1" xfId="0" applyNumberFormat="1" applyFont="1" applyBorder="1" applyAlignment="1">
      <alignment horizontal="left" vertical="center" wrapText="1"/>
    </xf>
    <xf numFmtId="164" fontId="24" fillId="0" borderId="1" xfId="0" applyNumberFormat="1" applyFont="1" applyBorder="1" applyAlignment="1">
      <alignment horizontal="right"/>
    </xf>
    <xf numFmtId="0" fontId="25" fillId="0" borderId="0" xfId="0" applyFont="1"/>
    <xf numFmtId="0" fontId="26" fillId="0" borderId="0" xfId="0" applyFont="1" applyAlignment="1">
      <alignment horizontal="left"/>
    </xf>
    <xf numFmtId="0" fontId="26" fillId="0" borderId="0" xfId="0" applyFont="1"/>
    <xf numFmtId="164" fontId="24" fillId="0" borderId="0" xfId="0" applyNumberFormat="1" applyFont="1"/>
    <xf numFmtId="164" fontId="26" fillId="0" borderId="0" xfId="0" applyNumberFormat="1" applyFont="1"/>
    <xf numFmtId="164" fontId="24" fillId="0" borderId="0" xfId="0" applyNumberFormat="1" applyFont="1" applyAlignment="1">
      <alignment horizontal="right"/>
    </xf>
    <xf numFmtId="0" fontId="27" fillId="0" borderId="0" xfId="0" applyFont="1"/>
    <xf numFmtId="164" fontId="28" fillId="0" borderId="0" xfId="0" applyNumberFormat="1" applyFont="1"/>
    <xf numFmtId="0" fontId="29" fillId="0" borderId="0" xfId="0" applyFont="1" applyAlignment="1">
      <alignment horizontal="left"/>
    </xf>
    <xf numFmtId="10" fontId="13" fillId="0" borderId="0" xfId="0" applyNumberFormat="1" applyFont="1" applyAlignment="1">
      <alignment horizontal="right"/>
    </xf>
    <xf numFmtId="10" fontId="5" fillId="0" borderId="0" xfId="0" applyNumberFormat="1" applyFont="1" applyAlignment="1">
      <alignment horizontal="right"/>
    </xf>
    <xf numFmtId="10" fontId="24" fillId="0" borderId="0" xfId="0" applyNumberFormat="1" applyFont="1" applyAlignment="1">
      <alignment horizontal="right"/>
    </xf>
    <xf numFmtId="10" fontId="23" fillId="0" borderId="0" xfId="0" applyNumberFormat="1" applyFont="1" applyAlignment="1">
      <alignment horizontal="right"/>
    </xf>
    <xf numFmtId="10" fontId="5" fillId="0" borderId="2" xfId="0" applyNumberFormat="1" applyFont="1" applyBorder="1" applyAlignment="1">
      <alignment horizontal="right"/>
    </xf>
    <xf numFmtId="9" fontId="5" fillId="0" borderId="0" xfId="0" applyNumberFormat="1" applyFont="1" applyAlignment="1">
      <alignment horizontal="right"/>
    </xf>
    <xf numFmtId="9" fontId="20" fillId="0" borderId="2" xfId="0" applyNumberFormat="1" applyFont="1" applyBorder="1" applyAlignment="1">
      <alignment horizontal="right"/>
    </xf>
    <xf numFmtId="9" fontId="5" fillId="0" borderId="2" xfId="0" applyNumberFormat="1" applyFont="1" applyBorder="1" applyAlignment="1">
      <alignment horizontal="right"/>
    </xf>
    <xf numFmtId="3" fontId="24" fillId="0" borderId="0" xfId="0" applyNumberFormat="1" applyFont="1" applyAlignment="1">
      <alignment horizontal="center" vertical="center" wrapText="1"/>
    </xf>
    <xf numFmtId="0" fontId="24" fillId="0" borderId="0" xfId="0" applyFont="1" applyAlignment="1">
      <alignment horizontal="center" vertical="center" wrapText="1"/>
    </xf>
    <xf numFmtId="164" fontId="24" fillId="0" borderId="0" xfId="0" applyNumberFormat="1" applyFont="1" applyAlignment="1">
      <alignment horizontal="center" vertical="center" wrapText="1"/>
    </xf>
    <xf numFmtId="3" fontId="31" fillId="0" borderId="0" xfId="2" applyNumberFormat="1" applyFont="1" applyFill="1" applyAlignment="1">
      <alignment horizontal="center" vertical="center" wrapText="1"/>
    </xf>
    <xf numFmtId="4" fontId="31" fillId="0" borderId="0" xfId="2" applyNumberFormat="1" applyFont="1" applyFill="1" applyAlignment="1">
      <alignment horizontal="center" vertical="center" wrapText="1"/>
    </xf>
    <xf numFmtId="49" fontId="24" fillId="0" borderId="0" xfId="0" quotePrefix="1" applyNumberFormat="1" applyFont="1" applyAlignment="1">
      <alignment horizontal="center"/>
    </xf>
    <xf numFmtId="49" fontId="24" fillId="0" borderId="0" xfId="0" applyNumberFormat="1" applyFont="1" applyAlignment="1">
      <alignment horizontal="center"/>
    </xf>
    <xf numFmtId="9" fontId="24" fillId="0" borderId="0" xfId="0" applyNumberFormat="1" applyFont="1" applyAlignment="1">
      <alignment horizontal="right"/>
    </xf>
    <xf numFmtId="3" fontId="31" fillId="0" borderId="0" xfId="2" applyNumberFormat="1" applyFont="1" applyFill="1" applyBorder="1" applyAlignment="1">
      <alignment horizontal="center" vertical="center" wrapText="1"/>
    </xf>
    <xf numFmtId="3" fontId="28" fillId="0" borderId="0" xfId="0" applyNumberFormat="1" applyFont="1" applyAlignment="1">
      <alignment horizontal="right"/>
    </xf>
    <xf numFmtId="0" fontId="10" fillId="0" borderId="0" xfId="0" applyFont="1" applyAlignment="1">
      <alignment wrapText="1"/>
    </xf>
    <xf numFmtId="0" fontId="30" fillId="0" borderId="0" xfId="2" applyFont="1" applyAlignment="1">
      <alignment horizontal="left" vertical="center" wrapText="1"/>
    </xf>
    <xf numFmtId="0" fontId="23" fillId="0" borderId="0" xfId="0" applyFont="1" applyAlignment="1">
      <alignment horizontal="left" vertical="center" wrapText="1"/>
    </xf>
    <xf numFmtId="0" fontId="7" fillId="0" borderId="0" xfId="0" applyFont="1" applyAlignment="1">
      <alignment horizontal="center" vertical="center"/>
    </xf>
    <xf numFmtId="0" fontId="4" fillId="0" borderId="0" xfId="0" applyFont="1" applyAlignment="1">
      <alignment horizontal="center" vertical="center"/>
    </xf>
    <xf numFmtId="4" fontId="32" fillId="0" borderId="1" xfId="0" applyNumberFormat="1" applyFont="1" applyBorder="1" applyAlignment="1">
      <alignment horizontal="left" vertical="center" wrapText="1"/>
    </xf>
    <xf numFmtId="164" fontId="32" fillId="0" borderId="1" xfId="0" applyNumberFormat="1" applyFont="1" applyBorder="1" applyAlignment="1">
      <alignment horizontal="right"/>
    </xf>
    <xf numFmtId="3" fontId="32" fillId="0" borderId="0" xfId="0" applyNumberFormat="1" applyFont="1" applyAlignment="1">
      <alignment horizontal="left" vertical="center" wrapText="1"/>
    </xf>
    <xf numFmtId="164" fontId="32" fillId="0" borderId="0" xfId="0" applyNumberFormat="1" applyFont="1"/>
    <xf numFmtId="164" fontId="32" fillId="0" borderId="0" xfId="0" applyNumberFormat="1" applyFont="1" applyAlignment="1">
      <alignment horizontal="right"/>
    </xf>
    <xf numFmtId="164" fontId="4" fillId="0" borderId="0" xfId="0" applyNumberFormat="1" applyFont="1"/>
    <xf numFmtId="164" fontId="0" fillId="0" borderId="0" xfId="0" applyNumberFormat="1"/>
    <xf numFmtId="167" fontId="35" fillId="0" borderId="0" xfId="0" applyNumberFormat="1" applyFont="1"/>
    <xf numFmtId="164" fontId="35" fillId="0" borderId="0" xfId="0" applyNumberFormat="1" applyFont="1"/>
    <xf numFmtId="0" fontId="35" fillId="0" borderId="0" xfId="0" applyFont="1"/>
    <xf numFmtId="0" fontId="34" fillId="0" borderId="0" xfId="0" applyFont="1"/>
    <xf numFmtId="0" fontId="36" fillId="0" borderId="0" xfId="0" applyFont="1"/>
    <xf numFmtId="0" fontId="37" fillId="0" borderId="0" xfId="0" applyFont="1"/>
    <xf numFmtId="9" fontId="5" fillId="0" borderId="3" xfId="0" applyNumberFormat="1" applyFont="1" applyBorder="1" applyAlignment="1">
      <alignment horizontal="right"/>
    </xf>
    <xf numFmtId="0" fontId="38" fillId="0" borderId="0" xfId="0" applyFont="1"/>
    <xf numFmtId="0" fontId="39" fillId="0" borderId="0" xfId="0" applyFont="1"/>
    <xf numFmtId="164" fontId="40" fillId="0" borderId="0" xfId="0" applyNumberFormat="1" applyFont="1"/>
    <xf numFmtId="0" fontId="41" fillId="0" borderId="0" xfId="0" applyFont="1"/>
    <xf numFmtId="0" fontId="36" fillId="0" borderId="0" xfId="0" applyFont="1" applyAlignment="1">
      <alignment horizontal="center"/>
    </xf>
    <xf numFmtId="3" fontId="36" fillId="0" borderId="0" xfId="0" applyNumberFormat="1" applyFont="1" applyAlignment="1">
      <alignment horizontal="center"/>
    </xf>
    <xf numFmtId="10" fontId="36" fillId="0" borderId="0" xfId="0" applyNumberFormat="1" applyFont="1" applyAlignment="1">
      <alignment horizontal="left"/>
    </xf>
    <xf numFmtId="0" fontId="40" fillId="0" borderId="0" xfId="0" applyFont="1"/>
    <xf numFmtId="0" fontId="43" fillId="0" borderId="0" xfId="3" applyFont="1" applyFill="1" applyBorder="1" applyAlignment="1">
      <alignment vertical="top"/>
    </xf>
    <xf numFmtId="0" fontId="44" fillId="0" borderId="0" xfId="0" applyFont="1"/>
    <xf numFmtId="0" fontId="46" fillId="0" borderId="6" xfId="4" applyFont="1" applyBorder="1"/>
    <xf numFmtId="0" fontId="45" fillId="0" borderId="6" xfId="4" applyFont="1" applyBorder="1"/>
    <xf numFmtId="0" fontId="43" fillId="0" borderId="0" xfId="3" applyFont="1" applyFill="1" applyBorder="1"/>
    <xf numFmtId="0" fontId="35" fillId="0" borderId="0" xfId="0" applyFont="1" applyAlignment="1">
      <alignment horizontal="left"/>
    </xf>
    <xf numFmtId="49" fontId="47" fillId="0" borderId="0" xfId="0" applyNumberFormat="1" applyFont="1" applyAlignment="1">
      <alignment horizontal="left"/>
    </xf>
    <xf numFmtId="164" fontId="47" fillId="0" borderId="0" xfId="0" applyNumberFormat="1" applyFont="1" applyAlignment="1">
      <alignment horizontal="right"/>
    </xf>
    <xf numFmtId="49" fontId="47" fillId="0" borderId="0" xfId="0" quotePrefix="1" applyNumberFormat="1" applyFont="1" applyAlignment="1">
      <alignment horizontal="left"/>
    </xf>
    <xf numFmtId="3" fontId="47" fillId="0" borderId="0" xfId="0" applyNumberFormat="1" applyFont="1" applyAlignment="1">
      <alignment horizontal="left" vertical="center" wrapText="1"/>
    </xf>
    <xf numFmtId="164" fontId="47" fillId="0" borderId="0" xfId="0" applyNumberFormat="1" applyFont="1"/>
    <xf numFmtId="164" fontId="48" fillId="0" borderId="0" xfId="0" applyNumberFormat="1" applyFont="1" applyAlignment="1">
      <alignment horizontal="right"/>
    </xf>
    <xf numFmtId="164" fontId="47" fillId="0" borderId="0" xfId="0" applyNumberFormat="1" applyFont="1" applyAlignment="1">
      <alignment horizontal="left" vertical="center" wrapText="1"/>
    </xf>
    <xf numFmtId="164" fontId="48" fillId="0" borderId="0" xfId="0" applyNumberFormat="1" applyFont="1"/>
    <xf numFmtId="0" fontId="47" fillId="0" borderId="0" xfId="0" applyFont="1" applyAlignment="1">
      <alignment horizontal="left" vertical="center" wrapText="1"/>
    </xf>
    <xf numFmtId="4" fontId="47" fillId="0" borderId="1" xfId="0" applyNumberFormat="1" applyFont="1" applyBorder="1" applyAlignment="1">
      <alignment horizontal="left" vertical="center" wrapText="1"/>
    </xf>
    <xf numFmtId="164" fontId="47" fillId="0" borderId="1" xfId="0" applyNumberFormat="1" applyFont="1" applyBorder="1" applyAlignment="1">
      <alignment horizontal="right"/>
    </xf>
    <xf numFmtId="0" fontId="40" fillId="0" borderId="0" xfId="0" applyFont="1" applyAlignment="1">
      <alignment horizontal="left"/>
    </xf>
    <xf numFmtId="0" fontId="34" fillId="0" borderId="0" xfId="0" applyFont="1" applyAlignment="1">
      <alignment horizontal="left"/>
    </xf>
    <xf numFmtId="1" fontId="0" fillId="0" borderId="0" xfId="0" applyNumberFormat="1"/>
    <xf numFmtId="0" fontId="34" fillId="0" borderId="0" xfId="0" applyFont="1" applyAlignment="1">
      <alignment horizontal="center"/>
    </xf>
    <xf numFmtId="0" fontId="39" fillId="0" borderId="0" xfId="0" applyFont="1" applyAlignment="1">
      <alignment horizontal="center"/>
    </xf>
    <xf numFmtId="0" fontId="0" fillId="0" borderId="0" xfId="0" applyAlignment="1">
      <alignment horizontal="center"/>
    </xf>
    <xf numFmtId="0" fontId="49" fillId="0" borderId="0" xfId="0" applyFont="1"/>
    <xf numFmtId="0" fontId="51" fillId="0" borderId="0" xfId="0" applyFont="1"/>
    <xf numFmtId="0" fontId="21" fillId="0" borderId="0" xfId="0" applyFont="1" applyAlignment="1">
      <alignment horizontal="left"/>
    </xf>
    <xf numFmtId="0" fontId="52" fillId="0" borderId="0" xfId="0" applyFont="1"/>
    <xf numFmtId="0" fontId="30" fillId="0" borderId="0" xfId="2" applyFont="1"/>
    <xf numFmtId="0" fontId="53" fillId="0" borderId="0" xfId="0" applyFont="1"/>
    <xf numFmtId="14" fontId="50" fillId="0" borderId="0" xfId="0" quotePrefix="1" applyNumberFormat="1" applyFont="1" applyAlignment="1">
      <alignment horizontal="left"/>
    </xf>
  </cellXfs>
  <cellStyles count="5">
    <cellStyle name="Hyperlinkki" xfId="2" builtinId="8"/>
    <cellStyle name="Normaali" xfId="0" builtinId="0"/>
    <cellStyle name="Otsikko 2" xfId="3" builtinId="17"/>
    <cellStyle name="Pilkku" xfId="1" builtinId="3"/>
    <cellStyle name="Table Heading" xfId="4" xr:uid="{FCF0559B-E9E5-4708-A013-C7E44D4CF1D6}"/>
  </cellStyles>
  <dxfs count="9">
    <dxf>
      <border>
        <left style="thin">
          <color rgb="FFA34E96"/>
        </left>
      </border>
    </dxf>
    <dxf>
      <border>
        <left style="thin">
          <color rgb="FFA34E96"/>
        </left>
      </border>
    </dxf>
    <dxf>
      <border>
        <top style="thin">
          <color rgb="FFA34E96"/>
        </top>
      </border>
    </dxf>
    <dxf>
      <border>
        <top style="thin">
          <color rgb="FFA34E96"/>
        </top>
      </border>
    </dxf>
    <dxf>
      <font>
        <b/>
        <color rgb="FF000000"/>
      </font>
    </dxf>
    <dxf>
      <font>
        <b/>
        <color rgb="FF000000"/>
      </font>
    </dxf>
    <dxf>
      <font>
        <b/>
        <color rgb="FF000000"/>
      </font>
      <border>
        <top style="double">
          <color rgb="FFA34E96"/>
        </top>
      </border>
    </dxf>
    <dxf>
      <font>
        <b/>
        <color rgb="FFFFFFFF"/>
      </font>
      <fill>
        <patternFill patternType="solid">
          <fgColor rgb="FFA34E96"/>
          <bgColor rgb="FFA34E96"/>
        </patternFill>
      </fill>
    </dxf>
    <dxf>
      <font>
        <color rgb="FF000000"/>
      </font>
      <border>
        <left style="thin">
          <color rgb="FFA34E96"/>
        </left>
        <right style="thin">
          <color rgb="FFA34E96"/>
        </right>
        <top style="thin">
          <color rgb="FFA34E96"/>
        </top>
        <bottom style="thin">
          <color rgb="FFA34E96"/>
        </bottom>
      </border>
    </dxf>
  </dxfs>
  <tableStyles count="1" defaultTableStyle="TableStyleMedium2" defaultPivotStyle="PivotStyleLight16">
    <tableStyle name="TableStyleLight11 2" pivot="0" count="9" xr9:uid="{A2632E5A-DED4-48D3-B421-801B855EE08D}">
      <tableStyleElement type="wholeTable" dxfId="8"/>
      <tableStyleElement type="headerRow" dxfId="7"/>
      <tableStyleElement type="totalRow" dxfId="6"/>
      <tableStyleElement type="firstColumn" dxfId="5"/>
      <tableStyleElement type="lastColumn" dxfId="4"/>
      <tableStyleElement type="firstRowStripe" dxfId="3"/>
      <tableStyleElement type="secondRowStripe" dxfId="2"/>
      <tableStyleElement type="firstColumnStripe" dxfId="1"/>
      <tableStyleElement type="second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Riikonen Olli" id="{531612B6-4774-484B-BB5F-B58FB75EBA1B}" userId="S::Olli.Riikonen@kuntaliitto.fi::cdc422a3-70a4-48f5-9102-df52d22bc0a2" providerId="AD"/>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 dT="2024-01-08T09:37:47.21" personId="{531612B6-4774-484B-BB5F-B58FB75EBA1B}" id="{5A3C61D2-C460-448E-BA8E-528C2282FF23}">
    <text>6 § Kunnan peruspalvelujen valtionosuuden laskennalliset kustannukset
Kunnan peruspalvelujen valtionosuuden laskennalliset kustannukset saadaan laskemalla yhteen tulot, jotka saadaan kertomalla ikäluokittaiset perushinnat asianomaisiin ikäluokkiin kuuluvien kunnan asukkaiden määrällä. Näin saatuun summaan lisätään kunnan työttömyysasteen, vieraskielisyyden, kaksikielisyyden, saaristoisuuden, asukastiheyden ja koulutustaustan perusteella määritellyt laskennalliset kustannukset.
Kunnan peruspalvelujen valtionosuuden laskennallisten kustannusten perushinnat määrätään erikseen seuraaville ikäluokille:
1) 0–5-vuotiaat;
2) 6-vuotiaat;
3) 7–12-vuotiaat;
4) 13–15-vuotiaat;
5) 16 vuotta täyttäneet ja tätä vanhemmat.</text>
    <extLst>
      <x:ext xmlns:xltc2="http://schemas.microsoft.com/office/spreadsheetml/2020/threadedcomments2" uri="{F7C98A9C-CBB3-438F-8F68-D28B6AF4A901}">
        <xltc2:checksum>2955714066</xltc2:checksum>
        <xltc2:hyperlink startIndex="0" length="3" url="https://www.finlex.fi/fi/laki/ajantasa/2021/20210618#a618-2021"/>
      </x:ext>
    </extLst>
  </threadedComment>
  <threadedComment ref="E5" dT="2024-01-08T09:41:40.37" personId="{531612B6-4774-484B-BB5F-B58FB75EBA1B}" id="{74484E48-6DAE-4CE7-B2C9-7FE318613766}">
    <text xml:space="preserve">19 § Laskennallisten kustannusten perushinnoista säätäminen
Valtioneuvoston asetuksella säädetään vuosittain seuraavaa varainhoitovuotta varten 6–12 §:ssä tarkoitetut laskennallisten kustannusten perushinnat.
Laskennallisten kustannusten perushintaa säädettäessä otetaan huomioon:
1) valtionosuustehtävien laajuuden ja laadun arvioidut muutokset 22 §:n 1 momentissa säädetyllä tavalla;
2) kustannustason arvioidut muutokset 22 §:n 2 momentissa säädetyllä tavalla;
3) ne tarkistukset, jotka 23 §:n mukaisesti tehdään vuosittain valtion ja kuntien välisen kustannustenjaon tarkistamiseksi.
</text>
    <extLst>
      <x:ext xmlns:xltc2="http://schemas.microsoft.com/office/spreadsheetml/2020/threadedcomments2" uri="{F7C98A9C-CBB3-438F-8F68-D28B6AF4A901}">
        <xltc2:checksum>1183950386</xltc2:checksum>
        <xltc2:hyperlink startIndex="0" length="4" url="https://www.finlex.fi/fi/laki/ajantasa/2021/20210618#a618-2021"/>
      </x:ext>
    </extLst>
  </threadedComment>
  <threadedComment ref="A13" dT="2024-01-08T09:38:20.63" personId="{531612B6-4774-484B-BB5F-B58FB75EBA1B}" id="{833D6E8B-383D-44C1-8200-61F2C08CD174}">
    <text xml:space="preserve">6 § Kunnan peruspalvelujen valtionosuuden laskennalliset kustannukset
Kunnan peruspalvelujen valtionosuuden laskennalliset kustannukset saadaan laskemalla yhteen tulot, jotka saadaan kertomalla ikäluokittaiset perushinnat asianomaisiin ikäluokkiin kuuluvien kunnan asukkaiden määrällä. Näin saatuun summaan lisätään kunnan työttömyysasteen, vieraskielisyyden, kaksikielisyyden, saaristoisuuden, asukastiheyden ja koulutustaustan perusteella määritellyt laskennalliset kustannukset.
Kunnan peruspalvelujen valtionosuuden laskennallisten kustannusten perushinnat määrätään erikseen seuraaville ikäluokille:
1) 0–5-vuotiaat;
2) 6-vuotiaat;
3) 7–12-vuotiaat;
4) 13–15-vuotiaat;
5) 16 vuotta täyttäneet ja tätä vanhemmat.
</text>
    <extLst>
      <x:ext xmlns:xltc2="http://schemas.microsoft.com/office/spreadsheetml/2020/threadedcomments2" uri="{F7C98A9C-CBB3-438F-8F68-D28B6AF4A901}">
        <xltc2:checksum>2657002532</xltc2:checksum>
        <xltc2:hyperlink startIndex="0" length="3" url="https://www.finlex.fi/fi/laki/ajantasa/2021/20210618#a618-2021"/>
      </x:ext>
    </extLst>
  </threadedComment>
  <threadedComment ref="E14" dT="2024-01-08T06:51:22.60" personId="{531612B6-4774-484B-BB5F-B58FB75EBA1B}" id="{AF67177B-C266-4CF3-AB36-E4DA3BCC375F}">
    <text xml:space="preserve">7 § Työttömyyskerroin 
Kunnan työttömyyskerroin lasketaan jakamalla kunnan työttömien osuus kunnan työvoimasta koko maan vastaavalla osuudella. Kerrointa laskettaessa käytetään työ- ja elinkeinoministeriön työnvälitystilaston tietoa varainhoitovuotta edeltävää vuotta edeltäneen vuoden työttömien osuudesta työvoimasta.
Työttömyyden perusteella määräytyvät kunnan laskennalliset kustannukset lasketaan kertomalla asukasta kohden määritelty työttömyyden perushinta kunnan asukasmäärällä ja työttömyyskertoimella.
</text>
    <extLst>
      <x:ext xmlns:xltc2="http://schemas.microsoft.com/office/spreadsheetml/2020/threadedcomments2" uri="{F7C98A9C-CBB3-438F-8F68-D28B6AF4A901}">
        <xltc2:checksum>4131002644</xltc2:checksum>
        <xltc2:hyperlink startIndex="0" length="3" url="https://www.finlex.fi/fi/laki/ajantasa/2021/20210618#a618-2021"/>
      </x:ext>
    </extLst>
  </threadedComment>
  <threadedComment ref="E15" dT="2024-01-08T06:52:25.53" personId="{531612B6-4774-484B-BB5F-B58FB75EBA1B}" id="{D2418E03-31D2-4074-A3EC-76BF4D9208CA}">
    <text xml:space="preserve">9 § Kaksikielisyys
Kaksikieliselle kunnalle kaksikielisyyden perusteella määräytyvät kunnan laskennalliset kustannukset lasketaan kertomalla asukasta kohden määritelty kaksikielisyyden perushinta kunnan asukasmäärällä ja kertomalla tulo luvulla 0,07. Edellä mainittuun kustannukseen lisätään euromäärä, joka saadaan kertomalla kaksikielisyyden perushinta kunnan ruotsinkielisten asukasmäärällä ja kertomalla tulo luvulla 0,93.
Kaksikielisen kunnan ruotsinkielisten määrää määritettäessä käytetään Tilastokeskuksen väestörakennetilaston tietoja kunnan ruotsinkielisten asukasmäärästä varainhoitovuotta edeltävää vuotta edeltäneeltä vuodelta.
</text>
    <extLst>
      <x:ext xmlns:xltc2="http://schemas.microsoft.com/office/spreadsheetml/2020/threadedcomments2" uri="{F7C98A9C-CBB3-438F-8F68-D28B6AF4A901}">
        <xltc2:checksum>3087374445</xltc2:checksum>
        <xltc2:hyperlink startIndex="0" length="3" url="https://www.finlex.fi/fi/laki/ajantasa/2021/20210618#a618-2021"/>
      </x:ext>
    </extLst>
  </threadedComment>
  <threadedComment ref="E16" dT="2024-01-08T06:54:30.20" personId="{531612B6-4774-484B-BB5F-B58FB75EBA1B}" id="{EE817883-2F22-4F0A-8BDC-0AD59AEA2158}">
    <text xml:space="preserve">9 § Kaksikielisyys
Kaksikieliselle kunnalle kaksikielisyyden perusteella määräytyvät kunnan laskennalliset kustannukset lasketaan kertomalla asukasta kohden määritelty kaksikielisyyden perushinta kunnan asukasmäärällä ja kertomalla tulo luvulla 0,07. Edellä mainittuun kustannukseen lisätään euromäärä, joka saadaan kertomalla kaksikielisyyden perushinta kunnan ruotsinkielisten asukasmäärällä ja kertomalla tulo luvulla 0,93.
Kaksikielisen kunnan ruotsinkielisten määrää määritettäessä käytetään Tilastokeskuksen väestörakennetilaston tietoja kunnan ruotsinkielisten asukasmäärästä varainhoitovuotta edeltävää vuotta edeltäneeltä vuodelta.
</text>
    <extLst>
      <x:ext xmlns:xltc2="http://schemas.microsoft.com/office/spreadsheetml/2020/threadedcomments2" uri="{F7C98A9C-CBB3-438F-8F68-D28B6AF4A901}">
        <xltc2:checksum>3087374445</xltc2:checksum>
        <xltc2:hyperlink startIndex="0" length="3" url="https://www.finlex.fi/fi/laki/ajantasa/2021/20210618#a618-2021"/>
      </x:ext>
    </extLst>
  </threadedComment>
  <threadedComment ref="E17" dT="2024-01-08T06:55:30.11" personId="{531612B6-4774-484B-BB5F-B58FB75EBA1B}" id="{6AAB55F4-1320-407D-AA16-77D6DC904B45}">
    <text xml:space="preserve">8 § Vieraskielisyys
Vieraskielisyyden perusteella määräytyvät kunnan laskennalliset kustannukset lasketaan kertomalla vieraskielisyyden perushinta kunnan vieraskielisten määrällä.
Kunnan vieraskielisten määrää määritettäessä käytetään Tilastokeskuksen väestörakennetilaston tietoja varainhoitovuotta edeltävää vuotta edeltäneeltä vuodelta.
</text>
    <extLst>
      <x:ext xmlns:xltc2="http://schemas.microsoft.com/office/spreadsheetml/2020/threadedcomments2" uri="{F7C98A9C-CBB3-438F-8F68-D28B6AF4A901}">
        <xltc2:checksum>2059301794</xltc2:checksum>
        <xltc2:hyperlink startIndex="0" length="3" url="https://www.finlex.fi/fi/laki/ajantasa/2021/20210618#a618-2021"/>
      </x:ext>
    </extLst>
  </threadedComment>
  <threadedComment ref="E18" dT="2024-01-08T06:57:07.72" personId="{531612B6-4774-484B-BB5F-B58FB75EBA1B}" id="{03C5C5DE-B01E-4295-8243-7E1EEE2E699F}">
    <text xml:space="preserve">11 § Asukastiheyskerroin
Kunnan asukastiheyskerroin lasketaan jakamalla koko maan keskimääräinen asukastiheys kunnan asukastiheydellä. 
Kerrointa laskettaessa käytetään  Tilastokeskuksen väestörakennetilaston tietoja asukasmääristä varainhoitovuotta edeltävästä vuodenvaihteesta sekä Tilastokeskuksen kunnittaisia tietoja maapinta-alasta.
Asukastiheyden perusteella määräytyvät kunnan laskennalliset kustannukset lasketaan kertomalla asukasta kohden määritelty asukastiheyden perushinta kunnan asukasmäärällä ja asukastiheyskertoimella. Kerroin on enintään 20.
</text>
    <extLst>
      <x:ext xmlns:xltc2="http://schemas.microsoft.com/office/spreadsheetml/2020/threadedcomments2" uri="{F7C98A9C-CBB3-438F-8F68-D28B6AF4A901}">
        <xltc2:checksum>3706217206</xltc2:checksum>
        <xltc2:hyperlink startIndex="0" length="4" url="https://www.finlex.fi/fi/laki/ajantasa/2021/20210618#a618-2021"/>
      </x:ext>
    </extLst>
  </threadedComment>
  <threadedComment ref="E19" dT="2024-01-08T06:56:18.95" personId="{531612B6-4774-484B-BB5F-B58FB75EBA1B}" id="{2B63050C-25CA-47D0-AA7A-5E869B17190D}">
    <text xml:space="preserve">10 § Saaristoisuus
Saaristokunnalle saaristoisuuden perusteella määräytyvät kunnan laskennalliset kustannukset lasketaan kertomalla asukasta kohden määritelty saaristoisuuden perushinta kunnan asukasmäärällä.
Saaristokunnalle, jonka asukkaista vähintään puolet asuu ilman kiinteää tieyhteyttä mantereeseen, saaristoisuuden perusteella määräytyvät kunnan laskennalliset kustannukset lasketaan kertomalla asukasta kohden määritelty saaristoisuuden perushinta kunnan asukasmäärällä ja kertomalla näin saatu tulo luvulla 3.
Saaristo-osakunnalle saaristoisuuden perusteella määräytyvät kunnan laskennalliset kustannukset lasketaan kertomalla asukasta kohden määritelty saaristo-osakunnan perushinta saaristossa asuvien osuudella kunnan asukasmäärästä.
Saaristokunnan ja saaristo-osakunnan väestön ja saaristo-osakuntien saaristossa asuvan väestön määrän määrityksessä käytetään Tilastokeskuksen väestörakennetilaston tietoja varainhoitovuotta edeltävää vuotta edeltäneeltä vuodelta.
</text>
    <extLst>
      <x:ext xmlns:xltc2="http://schemas.microsoft.com/office/spreadsheetml/2020/threadedcomments2" uri="{F7C98A9C-CBB3-438F-8F68-D28B6AF4A901}">
        <xltc2:checksum>1143934121</xltc2:checksum>
        <xltc2:hyperlink startIndex="0" length="4" url="https://www.finlex.fi/fi/laki/ajantasa/2021/20210618#a618-2021"/>
      </x:ext>
    </extLst>
  </threadedComment>
  <threadedComment ref="E20" dT="2024-01-08T06:58:37.71" personId="{531612B6-4774-484B-BB5F-B58FB75EBA1B}" id="{A8779086-BCE3-41DE-A24C-EBD2DAF3B1AD}">
    <text>10 § Saaristoisuus
…
Saaristo-osakunnalle saaristoisuuden perusteella määräytyvät kunnan laskennalliset kustannukset lasketaan kertomalla asukasta kohden määritelty saaristo-osakunnan perushinta saaristossa asuvien osuudella kunnan asukasmäärästä.
...</text>
    <extLst>
      <x:ext xmlns:xltc2="http://schemas.microsoft.com/office/spreadsheetml/2020/threadedcomments2" uri="{F7C98A9C-CBB3-438F-8F68-D28B6AF4A901}">
        <xltc2:checksum>2127429501</xltc2:checksum>
        <xltc2:hyperlink startIndex="0" length="4" url="https://www.finlex.fi/fi/laki/ajantasa/2021/20210618#a618-2021"/>
      </x:ext>
    </extLst>
  </threadedComment>
  <threadedComment ref="E21" dT="2024-01-08T06:59:50.19" personId="{531612B6-4774-484B-BB5F-B58FB75EBA1B}" id="{5342BA72-DF14-49D0-B7D1-5F186FB9581A}">
    <text xml:space="preserve">12 § Koulutustaustakerroin
Kunnan koulutustaustakerroin saadaan laskemalla ilman perusasteen jälkeistä tutkintoa olevien 30–54-vuotiaiden asukkaiden osuus kunnan vastaavasta ikäryhmästä ja jakamalla se koko maan vastaavalla osuudella. Kerrointa laskettaessa käytetään Tilastokeskuksen koulutustilaston tietoja ilman perusasteen jälkeistä tutkintoa olevien lukumäärästä varainhoitovuotta edeltävää vuotta edeltäneeltä vuodelta.
Koulutustaustakertoimen perusteella määräytyvät kunnan laskennalliset kustannukset lasketaan kertomalla asukasta kohden määritelty koulutustaustakertoimen perushinta kunnan asukasmäärällä ja koulutustaustakertoimella.
</text>
    <extLst>
      <x:ext xmlns:xltc2="http://schemas.microsoft.com/office/spreadsheetml/2020/threadedcomments2" uri="{F7C98A9C-CBB3-438F-8F68-D28B6AF4A901}">
        <xltc2:checksum>3301223726</xltc2:checksum>
        <xltc2:hyperlink startIndex="0" length="4" url="https://www.finlex.fi/fi/laki/ajantasa/2021/20210618#a618-2021"/>
      </x:ext>
    </extLst>
  </threadedComment>
  <threadedComment ref="A24" dT="2024-01-08T09:40:16.36" personId="{531612B6-4774-484B-BB5F-B58FB75EBA1B}" id="{B330D36D-F3BA-4129-965A-FC2C7A903D77}">
    <text>21 § Valtionosuusprosentti ja kunnan omarahoitusosuus
Kunnan 6–12 §:ssä tarkoitetut laskennalliset kustannukset jakautuvat siten, että kuntien valtionosuus on 21,92 prosenttia (valtionosuusprosentti) ja kuntien omarahoitusosuus on 78,08 prosenttia. (21.12.2023/1235)
Uusissa ja laajentuvissa valtionosuustehtävissä valtionosuus on 100 prosenttia uusien ja laajentuvien tehtävien laskennallisista kustannuksista, ellei valtionosuustehtäviin tehdä vastaavan suuruisia vähennyksiä.
Kunnan omarahoitusosuus on kaikissa kunnissa asukasta kohden yhtä suuri. Kunnan omarahoitusosuus asukasta kohden saadaan vähentämällä kaikkien kuntien 6–12 §:n mukaisten laskennallisten kustannusten yhteismäärästä 1 momentissa säädetyn valtionosuusprosentin mukaisesti laskettu osuus ja jakamalla näin saatu euromäärä maan asukasmäärällä.</text>
    <extLst>
      <x:ext xmlns:xltc2="http://schemas.microsoft.com/office/spreadsheetml/2020/threadedcomments2" uri="{F7C98A9C-CBB3-438F-8F68-D28B6AF4A901}">
        <xltc2:checksum>3531142368</xltc2:checksum>
        <xltc2:hyperlink startIndex="0" length="4" url="https://www.finlex.fi/fi/laki/ajantasa/2021/20210618#a618-2021"/>
        <xltc2:hyperlink startIndex="250" length="17" url="https://www.finlex.fi/fi/laki/ajantasa/2021/20210618#a21.12.2023-1235"/>
      </x:ext>
    </extLst>
  </threadedComment>
  <threadedComment ref="E28" dT="2024-01-08T09:32:12.73" personId="{531612B6-4774-484B-BB5F-B58FB75EBA1B}" id="{8CF5DE8A-C4E2-478E-BC09-31F0537EE125}">
    <text xml:space="preserve">2 § Syrjäisyysluvun määräytymisperusteet (asetus)
Kunnan peruspalvelujen valtionosuudesta annetun lain 13 §:ssä tarkoitettu syrjäisyysluku muodostuu kahden väestöpohjaindeksin summasta, joiden kummankin minimiarvo on 0. Paikallinen väestöpohjaindeksi mittaa väestön määrää 25 kilometrin etäisyydellä ja seudullinen väestöpohjaindeksi 50 kilometrin etäisyydellä kunnan väestöllisestä keskipisteestä.  
Kunnan väestöllinen keskipiste on kunnan laskennallinen väestön keskipiste, joka lasketaan pinta-alaltaan yhden neliökilometrin suuruisista ruuduista käyttäen painomuuttujina kunkin asutun ruudun väestömäärää ja sijaintimuuttujana ruudun keskipisteen koordinaatteja.
Paikallinen väestöpohjaindeksi saadaan vähentämällä 15 000:sta enintään 25 kilometrin etäisyydellä asuvan väestön määrä ja jakamalla erotus 15 000:lla. 
Seudullinen väestöpohjaindeksi saadaan vähentämällä 60 000:sta enintään 50 kilometrin etäisyydellä asuvan väestön määrä ja jakamalla erotus 60 000:lla. 
Indeksit lasketaan Tilastokeskuksen viiden vuoden välein tarkistamasta tilastosta, joka koskee väestön jakautumista 62 500 neliömetrin kokoisille alueille. Laskennassa käytettävät etäisyydet määritetään tieverkossa.
</text>
  </threadedComment>
  <threadedComment ref="E29" dT="2024-01-08T07:00:30.65" personId="{531612B6-4774-484B-BB5F-B58FB75EBA1B}" id="{7CB7594A-E2CA-4AE7-A56F-5CB638B95693}">
    <text xml:space="preserve">17 § Saamelaisten kotiseutualueen kunnan lisäosa
Saamelaisten kotiseutualueen kunnalle myönnetään saamenkielisyyden perusteella lisäosana euromäärä, joka lasketaan kertomalla asukasta kohden määritelty saamelaisten kotiseutualueen kunnan perushinta kunnan asukasmäärällä ja kunnan saamenkielisten osuudella.
Kunnan saamenkielisten osuutta määritettäessä käytetään Tilastokeskuksen väestörakennetilaston tietoja kunnan saamenkielisten määrästä varainhoitovuotta edeltävää vuotta edeltäneeltä vuodelta
</text>
    <extLst>
      <x:ext xmlns:xltc2="http://schemas.microsoft.com/office/spreadsheetml/2020/threadedcomments2" uri="{F7C98A9C-CBB3-438F-8F68-D28B6AF4A901}">
        <xltc2:checksum>4270531098</xltc2:checksum>
        <xltc2:hyperlink startIndex="0" length="4" url="https://www.finlex.fi/fi/laki/ajantasa/2021/20210618#a618-2021"/>
      </x:ext>
    </extLst>
  </threadedComment>
  <threadedComment ref="E30" dT="2024-01-08T07:01:30.39" personId="{531612B6-4774-484B-BB5F-B58FB75EBA1B}" id="{35DB3883-6DF2-4D37-A6CB-CF3826292152}">
    <text xml:space="preserve">14 § Työpaikkaomavaraisuuden lisäosa
Kunnalle myönnetään työpaikkaomavaraisuuden perusteella määräytyvänä lisäosana euromäärä, joka lasketaan kertomalla asukasta kohden määritelty työpaikkaomavaraisuuden perushinta kunnan asukasmäärällä ja työpaikkaomavaraisuuskertoimella.
Työpaikkaomavaraisuuskerroin saadaan jakamalla kunnan työpaikkojen osuus kunnan työllisten määrästä koko maan vastaavalla osuudella.
Työpaikkaomavaraisuuskerrointa laskettaessa käytetään Tilastokeskuksen työssäkäyntitilastosta saatavia varainhoitovuotta edeltäneen kolmannen vuoden tietoja.
</text>
    <extLst>
      <x:ext xmlns:xltc2="http://schemas.microsoft.com/office/spreadsheetml/2020/threadedcomments2" uri="{F7C98A9C-CBB3-438F-8F68-D28B6AF4A901}">
        <xltc2:checksum>3158938042</xltc2:checksum>
        <xltc2:hyperlink startIndex="0" length="4" url="https://www.finlex.fi/fi/laki/ajantasa/2021/20210618#a618-2021"/>
      </x:ext>
    </extLst>
  </threadedComment>
  <threadedComment ref="E31" dT="2024-01-08T07:04:23.77" personId="{531612B6-4774-484B-BB5F-B58FB75EBA1B}" id="{3917BA77-7235-4075-9C28-350644CD30A2}">
    <text xml:space="preserve">3 § Hyvinvoinnin ja terveyden edistämisen lisäosan määräytymisperusteet (asetus)
Kunnan peruspalvelujen valtionosuudesta annetun lain 15 §:ssä tarkoitettua hyvinvoinnin ja terveyden edistämisen lisäosaa määriteltäessä käytetään kunnan toimintaa ja kunnan toiminnan tulosta kuvaavia indikaattoreita.
Toimintaa kuvaavien indikaattorien painokerroin on 0,0333 per indikaattori ja toiminnan tulosta kuvaavien indikaattorien painokerroin on 0,0833 per indikaattori.
Hyvinvoinnin ja terveyden edistämisen lisäosaa määriteltäessä käytettävistä kunnan toimintaa ja kunnan toiminnan tulosta kuvaavista indikaattoreista sekä niiden tietolähteistä säädetään asetuksen liitteessä.
Toiminnan tulosta kuvaavista indikaattoreista lasketaan kahden viimeisimmän vuoden erotus kuvaamaan tapahtunutta muutosta. Kaikki erotukset skaalataan niin, että vaihteluväliksi tulee 0–100. Jos indikaattorin arvo on jo tavoitetilanteessa, otetaan tämä huomioon laskennassa siten, että kunta saa kyseisen indikaattorin osalta maksimipisteet.
Kunnan hyvinvoinnin ja terveyden edistämisen kerroin lasketaan keskiarvona kunnan toimintaa kuvaavien indikaattoreiden keskiarvosta ja kunnan toiminnan tulosta kuvaavien kahden viimeisimmän vuoden erotuksen keskiarvosta sekä jakamalla näin saatu keskiarvo vastaavalla koko maan asukasluvulla painotetulla keskiarvolla.
Ks. Myös asetuksen lopussa oleva liite, jossa tarkemmat määritykset
Valtioneuvoston asetus kunnan peruspalvelujen… 1393/2022 - Säädökset alkuperäisinä - FINLEX ® </text>
    <extLst>
      <x:ext xmlns:xltc2="http://schemas.microsoft.com/office/spreadsheetml/2020/threadedcomments2" uri="{F7C98A9C-CBB3-438F-8F68-D28B6AF4A901}">
        <xltc2:checksum>3528381260</xltc2:checksum>
        <xltc2:hyperlink startIndex="1404" length="93" url="https://finlex.fi/fi/laki/alkup/2022/20221393#Pidm46434450386320"/>
      </x:ext>
    </extLst>
  </threadedComment>
  <threadedComment ref="E32" dT="2024-01-08T07:05:30.79" personId="{531612B6-4774-484B-BB5F-B58FB75EBA1B}" id="{B621982B-60A2-41B6-86A7-662CC93A502F}">
    <text xml:space="preserve">16 § Asukasmäärän kasvun lisäosa
Kunnalle, jonka kolmen vuoden asukasmäärän vuosittaisten muutosprosenttien keskiarvo on positiivinen, myönnetään asukasmäärän kasvun lisäosana euromäärä, joka lasketaan kertomalla asukasta kohden määritelty asukasmäärän kasvun perushinta kunnan asukasmäärällä ja asukasmäärän kasvun kertoimella.
Asukasmäärän kasvun kertoimena käytetään 1 momentissa tarkoitettua prosenttilukua muutettuna reaaliluvuksi.
Asukasmäärän kasvun lisäosaa määritettäessä käytetään Tilastokeskuksen väestörakennetilaston tietoja asukasmääristä varainhoitovuotta edeltävää vuotta edeltäneeltä neljältä vuodelta.
</text>
    <extLst>
      <x:ext xmlns:xltc2="http://schemas.microsoft.com/office/spreadsheetml/2020/threadedcomments2" uri="{F7C98A9C-CBB3-438F-8F68-D28B6AF4A901}">
        <xltc2:checksum>2925335419</xltc2:checksum>
        <xltc2:hyperlink startIndex="0" length="4" url="https://www.finlex.fi/fi/laki/ajantasa/2021/20210618#a618-2021"/>
      </x:ext>
    </extLst>
  </threadedComment>
  <threadedComment ref="A37" dT="2024-01-08T09:58:01.27" personId="{531612B6-4774-484B-BB5F-B58FB75EBA1B}" id="{7EF780CA-CDBA-46DC-84E8-BA137E1343B5}">
    <text xml:space="preserve">27 § Harkinnanvarainen valtionosuuden korotus
Kunnan valtionosuutta voidaan korottaa hakemuksesta harkinnanvaraisesti valtion talousarvion rajoissa, jos kunta ensisijaisesti poikkeuksellisten tai tilapäisten kunnallistaloudellisten vaikeuksien vuoksi on lisätyn taloudellisen tuen tarpeessa. Taloudellisen tuen tarpeeseen vaikuttavina seikkoina otetaan huomioon myös paikalliset erityisolosuhteet.
Valtionosuuden korotuksen myöntämisen ehtona on, että kunta on hyväksynyt suunnitelman taloutensa tasapainottamiseksi toteutettavista toimenpiteistä. Suunnitelma tulee liittää valtionosuuden korotusta koskevaan hakemukseen. 
Valtionosuuden korotuksen myöntämiselle ja käytölle voidaan asettaa myös muita kunnan talouteen liittyviä ehtoja. Valtionosuuden korotus voidaan seuraavina vuosina jättää myöntämättä tai se voidaan myöntää alennettuna, jos suunnitelmaa tai asetettuja ehtoja ei ole noudatettu.
Harkinnanvaraisten valtionosuuden korotusten yhteismäärää vastaava euromäärä vähennetään kunnille maksettavista valtionosuuksista. Vähennys on kaikissa kunnissa asukasta kohden yhtä suuri.
</text>
    <extLst>
      <x:ext xmlns:xltc2="http://schemas.microsoft.com/office/spreadsheetml/2020/threadedcomments2" uri="{F7C98A9C-CBB3-438F-8F68-D28B6AF4A901}">
        <xltc2:checksum>1948487158</xltc2:checksum>
        <xltc2:hyperlink startIndex="0" length="4" url="https://www.finlex.fi/fi/laki/ajantasa/2021/20210618#a618-2021"/>
      </x:ext>
    </extLst>
  </threadedComment>
  <threadedComment ref="A39" dT="2024-01-08T09:49:35.82" personId="{531612B6-4774-484B-BB5F-B58FB75EBA1B}" id="{E8AA452D-79D4-47A8-9FF4-FFF6AEC77300}">
    <text>28 § Perusopetuksen aloittamisen johdosta maksettavan rahoituksen vähentäminen
Opetus- ja kulttuuritoimen rahoituksesta annetun lain 11 §:n 2 momentin perusteella yksityisen perusopetuksen järjestäjälle toiminnan aloittamiseen myönnettävä rahoitus vähentää kaikille kunnille maksettavia valtionosuuksia rahoituksen yhteismäärää vastaavalla euromäärällä. Valtionosuuden vähennys on kaikissa kunnissa asukasta kohden yhtä suuri.</text>
    <extLst>
      <x:ext xmlns:xltc2="http://schemas.microsoft.com/office/spreadsheetml/2020/threadedcomments2" uri="{F7C98A9C-CBB3-438F-8F68-D28B6AF4A901}">
        <xltc2:checksum>379972894</xltc2:checksum>
        <xltc2:hyperlink startIndex="0" length="4" url="https://www.finlex.fi/fi/laki/ajantasa/2021/20210618#a618-2021"/>
      </x:ext>
    </extLst>
  </threadedComment>
  <threadedComment ref="A40" dT="2024-01-08T10:02:02.32" personId="{531612B6-4774-484B-BB5F-B58FB75EBA1B}" id="{DF198BFA-5B55-412A-BE87-3DD55E707BFC}">
    <text xml:space="preserve">26 § Verotuloihin perustuva valtionosuuden tasaus
Kunnalle myönnetään verotuloihin perustuvaa valtionosuuden lisäystä (tasauslisä), jos kunnan laskennallinen verotulo asukasta kohden on pienempi kuin 100 prosenttia euromäärästä, joka saadaan jakamalla kaikkien kuntien yhteenlasketut laskennalliset verotulot kuntien yhteenlasketulla asukasmäärällä (tasausraja). Kunta saa tasauslisää 90 prosenttia tasausrajan ja kunnan asukasta kohden lasketun laskennallisen verotulon erotuksesta.
Jos kunnan laskennallinen verotulo asukasta kohden ylittää tasausrajan, tehdään kunnan valtionosuudesta vähennys (tasausvähennys). Tasausvähennys on 10 prosenttia tasausrajan ylittävästä asukaskohtaisesta euromäärästä.
Jos kunnille yhteensä maksettavat tasauslisät ovat suuremmat kuin kuntien valtionosuuksiin tehtävät tasausvähennykset, vähennetään kuntien valtionosuudesta tätä erotusta vastaava euromäärä. 
Jos kuntien valtionosuudesta yhteensä tehtävät tasausvähennykset ovat suuremmat kuin kunnille maksettavat tasauslisät, lisätään kuntien valtionosuuteen vastaavasti tätä erotusta vastaava määrä. Valtionosuuden vähennys tai lisäys on kaikissa kunnissa asukasta kohti yhtä suuri.
Edellä 3 momentissa tarkoitettua kuntien valtionosuuksiin lisättävää tai vähennettävää määrää laskettaessa ei oteta huomioon varainhoitovuoden alussa toteutettavia kuntien yhdistymisiä.
Kunnan laskennallista verotuloa laskettaessa otetaan huomioon verontilityslain (532/1998) 3 a §:ssä tarkoitettu laskennallinen kunnallisvero, kunnan osuus yhteisön tuloverosta (yhteisövero) sekä 50 prosenttia laskennallisesta kiinteistöverosta. Laskennallista kiinteistöveroa laskettaessa otetaan voimalaitoksista huomioon vain ydinvoimalaitokset. Verotuloihin perustuvassa valtionosuuden tasauksessa huomioon otettavista verotuloista annetaan tarkemmat säännökset valtioneuvoston asetuksella.
</text>
    <extLst>
      <x:ext xmlns:xltc2="http://schemas.microsoft.com/office/spreadsheetml/2020/threadedcomments2" uri="{F7C98A9C-CBB3-438F-8F68-D28B6AF4A901}">
        <xltc2:checksum>1777075635</xltc2:checksum>
        <xltc2:hyperlink startIndex="0" length="4" url="https://www.finlex.fi/fi/laki/ajantasa/2021/20210618#a618-2021"/>
        <xltc2:hyperlink startIndex="1442" length="20" url="https://www.finlex.fi/fi/laki/ajantasa/1998/19980532#P3a"/>
      </x:ext>
    </extLst>
  </threadedComment>
  <threadedComment ref="A41" dT="2024-01-08T09:50:29.42" personId="{531612B6-4774-484B-BB5F-B58FB75EBA1B}" id="{C9FE0BC8-ED5E-4C01-9ED5-0CBBACA35F34}">
    <text xml:space="preserve">29 § Kunnan peruspalvelujen valtionosuuden vähentäminen kuntaan maksetun perustoimeentulotuen määrällä
Toimeentulotuesta annetun lain 27 f §:ssä tarkoitettu kunnan rahoitusosuus perustoimeentulotuen menoista toteutetaan vähentämällä kunnan valtionosuutta määrällä, joka vastaa kunnan osuutta kuntaan kohdistuvasta tämän pykälän 2 momentissa tarkoitettujen tietojen mukaisesta vuositasolla maksetusta perustoimeentulotuesta. (9.12.2022/1026)
Perustoimeentulotuen valtionosuuden vähentämiseksi Kansaneläkelaitos toimittaa vuosittain huhtikuun loppuun mennessä valtiovarainministeriölle tiedon edellisen vuoden aikana kuhunkin kuntaan kohdistuneesta perustoimeentulotuesta vähennettynä kotoutumisen edistämisestä annetun lain (1386/2010) 19, 46 ja 51 §:ssä tarkoitetulla kyseistä ajanjaksoa koskevalla perustoimeentulotuella.
</text>
    <extLst>
      <x:ext xmlns:xltc2="http://schemas.microsoft.com/office/spreadsheetml/2020/threadedcomments2" uri="{F7C98A9C-CBB3-438F-8F68-D28B6AF4A901}">
        <xltc2:checksum>2911754208</xltc2:checksum>
        <xltc2:hyperlink startIndex="0" length="4" url="https://www.finlex.fi/fi/laki/ajantasa/2021/20210618#a618-2021"/>
        <xltc2:hyperlink startIndex="425" length="16" url="https://www.finlex.fi/fi/laki/ajantasa/2021/20210618#a9.12.2022-1026"/>
        <xltc2:hyperlink startIndex="725" length="30" url="https://www.finlex.fi/fi/laki/ajantasa/2010/20101386#P19"/>
      </x:ext>
    </extLst>
  </threadedComment>
  <threadedComment ref="A42" dT="2024-01-08T09:56:24.84" personId="{531612B6-4774-484B-BB5F-B58FB75EBA1B}" id="{A8909763-7E05-4D6E-A334-5D10FD4B863C}">
    <text xml:space="preserve">30 §
Hyvinvointialueiden perustaminen ja tehtävien järjestämisvastuun siirrosta vuonna 2023 aiheutuvien taloudellisten vaikutusten rajoittaminen
Kunnalle myönnetään valtionosuuden lisäystä tai kunnan valtionosuutta vähennetään, jos tehtävien järjestämisvastuun siirtyessä hyvinvointialueelle kunnalta siirrettävä tulo ei vastaa hyvinvointialueelle siirtyvää kustannusta. 
Jos kunnalta siirrettävä tulo on suurempi kuin siirtyvä kustannus, kunnalle hyvitetään valtionosuuden lisäyksenä 60 prosenttia tulojen ja kustannusten erotuksesta. 
Jos kunnalta siirrettävä kustannus ylittää hyvinvointialueelle siirtyvän tulon, kunnan valtionosuutta vähennetään siten, että vähennys on 60 prosenttia siirtyvien kustannusten ja tulojen erotuksesta. 
Siirrettävän tulon määrää laskettaessa otetaan huomioon siirron vaikutukset verotuloihin perustuvaan valtionosuuden tasaukseen sekä Verohallinnosta annetussa laissa (503/2010) tarkoitettujen verotuskustannusten muutos. 
Valtionosuuteen tehtävää lisäystä tai siitä tehtävää vähennystä laskettaessa käytetään vuonna 2022 voimassa olevia valtionosuusperusteita.
Edellä 1 momentissa tarkoitettujen valtionosuuden lisäysten ja vähennysten laskennan lähtökohtana käytetään tulojen osalta Valtiokonttorin keräämiä kunnittaisia talousarviotietoja vuodelta 2022. Kustannusten osalta käytetään Valtiokonttorin keräämien vuoden 2021 lopullisten tietojen ja vuoden 2022 talousarviotietojen keskiarvoa. 
Lähtökohtana käytettyjen tietojen pohjalta laaditaan arvio vuoden 2022 kustannuksista ja tuloista siten, että otetaan huomioon valtion toimenpiteistä vuosina 2021 ja 2022 aiheutuvat muutokset kunnan tuloihin ja kustannuksiin, kuntien päätökset kunnallis- ja kiinteistöveroprosenteista sekä valtiovarainministeriön ennusteet tulo- ja kustannuskehityksestä.
Edellä 1 momentissa tarkoitettuja kunnan siirtyviä kustannuksia ovat sosiaali- ja terveydenhuollon ja pelastustoimen lakisääteisten tehtävien kustannukset siten, että niistä on vähennetty toimintatuotot. Kunnan siirtyviä tuloja ovat kunnallisverotulot, yhteisöverotulot, veroperustemuutoksista johtuvien verotulomenetysten korvaukset sekä kunnan peruspalvelujen valtionosuudet niiltä osin kuin ne koostuvat sosiaali- ja terveydenhuoltoon liittyvistä laskennallista kustannuksista ja lisäosista. 
Valtioneuvoston asetuksella voidaan antaa tarkempia säännöksiä 2 momentissa tarkoitetun arvion tekemisestä sekä laskennassa huomioon otettavista kustannuksista ja tuloista.
Tässä pykälässä tarkoitetut valtionosuuden lisäykset ja vähennykset toteutetaan kuntien ja valtion välisessä suhteessa kustannusneutraalisti. Jos kunnille 1 momentin perusteella maksettavat valtionosuuden lisäykset yhteensä ovat suuremmat kuin valtionosuudesta tehtävät vähennykset, vähennetään kuntien valtionosuudesta tätä erotusta vastaava euromäärä. Jos kuntien valtionosuudesta yhteensä tehtävät vähennykset ovat suuremmat kuin kunnille maksettavat valtionosuuden lisäykset, lisätään kuntien valtionosuuteen vastaavasti tätä erotusta vastaava määrä. 
Valtionosuuden vähennys tai lisäys on kaikissa kunnissa asukasta kohti yhtä suuri.
Edellä 1 momentissa tarkoitettua kuntien valtionosuuksiin lisättävää tai vähennettävää määrää laskettaessa ei oteta huomioon varainhoitovuoden 2023 alussa toteutettavia kuntien yhdistymisiä.
</text>
    <extLst>
      <x:ext xmlns:xltc2="http://schemas.microsoft.com/office/spreadsheetml/2020/threadedcomments2" uri="{F7C98A9C-CBB3-438F-8F68-D28B6AF4A901}">
        <xltc2:checksum>4038338722</xltc2:checksum>
        <xltc2:hyperlink startIndex="0" length="4" url="https://www.finlex.fi/fi/laki/ajantasa/2021/20210618#a618-2021"/>
        <xltc2:hyperlink startIndex="907" length="10" url="https://www.finlex.fi/fi/laki/ajantasa/2010/20100503"/>
      </x:ext>
    </extLst>
  </threadedComment>
  <threadedComment ref="A43" dT="2024-01-08T09:53:21.37" personId="{531612B6-4774-484B-BB5F-B58FB75EBA1B}" id="{B40AFA06-F66A-49FD-A8B5-D945A861F9FA}">
    <text xml:space="preserve">31 § Valtionosuusjärjestelmämuutoksen tasaus
Kunnan talouden tasapainotila on vuosikatteen ja suunnitelman mukaisten poistojen erotus. Kunnan talouden tasapainotilan muutos on erotus, joka saadaan vähentämällä ennen tämän lain voimaantuloa voimassa olleiden vero- ja valtionosuusperusteiden mukainen vuoden 2022 tasapainotila siitä tasapainotilasta, joka kunnalle olisi muodostunut, jos tämän lain mukaiset valtionosuuden määräytymisperusteet sekä 30 §:ssä tarkoitetut kunnan tulojen ja kustannusten siirrot olisivat olleet voimassa vuonna 2022.
Valtionapuviranomainen vahvistaa valtionosuusjärjestelmämuutoksen tasauksen niin, että vuonna 2023 kunnan valtionosuutta lisätään tai vähennetään 1 momentissa tarkoitettua tasapainotilan muutosta vastaava määrä. Vuodesta 2024 alkaen kunnan valtionosuuteen lisätään tai siitä vähennetään vuosittain 15 euroa asukasta kohden niin, että 1 momentissa tarkoitettu kunnan tasapainotilan muutos rajoitetaan kokonaisuudessaan 60 euroon asukasta kohden.
Tässä pykälässä tarkoitetut valtionosuusjärjestelmämuutoksen tasaukset toteutetaan kuntien ja valtion välisessä suhteessa kustannusneutraalisti. Kuntien valtionosuutta vähennetään tai lisätään siten, että valtionosuuden vähennys tai lisäys on kaikissa kunnissa asukasta kohti yhtä suuri
</text>
    <extLst>
      <x:ext xmlns:xltc2="http://schemas.microsoft.com/office/spreadsheetml/2020/threadedcomments2" uri="{F7C98A9C-CBB3-438F-8F68-D28B6AF4A901}">
        <xltc2:checksum>195319205</xltc2:checksum>
        <xltc2:hyperlink startIndex="0" length="4" url="https://www.finlex.fi/fi/laki/ajantasa/2021/20210618#a618-2021"/>
      </x:ext>
    </extLst>
  </threadedComment>
  <threadedComment ref="A44" dT="2024-01-08T09:59:06.06" personId="{531612B6-4774-484B-BB5F-B58FB75EBA1B}" id="{D4E3D578-0584-4BFB-9AF9-242C266D542C}">
    <text xml:space="preserve">30 §
Hyvinvointialueiden perustaminen ja tehtävien järjestämisvastuun siirrosta vuonna 2023 aiheutuvien taloudellisten vaikutusten rajoittaminen
Kunnalle myönnetään valtionosuuden lisäystä tai kunnan valtionosuutta vähennetään, jos tehtävien järjestämisvastuun siirtyessä hyvinvointialueelle kunnalta siirrettävä tulo ei vastaa hyvinvointialueelle siirtyvää kustannusta. 
Jos kunnalta siirrettävä tulo on suurempi kuin siirtyvä kustannus, kunnalle hyvitetään valtionosuuden lisäyksenä 60 prosenttia tulojen ja kustannusten erotuksesta. 
Jos kunnalta siirrettävä kustannus ylittää hyvinvointialueelle siirtyvän tulon, kunnan valtionosuutta vähennetään siten, että vähennys on 60 prosenttia siirtyvien kustannusten ja tulojen erotuksesta. 
Siirrettävän tulon määrää laskettaessa otetaan huomioon siirron vaikutukset verotuloihin perustuvaan valtionosuuden tasaukseen sekä Verohallinnosta annetussa laissa (503/2010) tarkoitettujen verotuskustannusten muutos. 
Valtionosuuteen tehtävää lisäystä tai siitä tehtävää vähennystä laskettaessa käytetään vuonna 2022 voimassa olevia valtionosuusperusteita.
Edellä 1 momentissa tarkoitettujen valtionosuuden lisäysten ja vähennysten laskennan lähtökohtana käytetään tulojen osalta Valtiokonttorin keräämiä kunnittaisia talousarviotietoja vuodelta 2022. Kustannusten osalta käytetään Valtiokonttorin keräämien vuoden 2021 lopullisten tietojen ja vuoden 2022 talousarviotietojen keskiarvoa. 
Lähtökohtana käytettyjen tietojen pohjalta laaditaan arvio vuoden 2022 kustannuksista ja tuloista siten, että otetaan huomioon valtion toimenpiteistä vuosina 2021 ja 2022 aiheutuvat muutokset kunnan tuloihin ja kustannuksiin, kuntien päätökset kunnallis- ja kiinteistöveroprosenteista sekä valtiovarainministeriön ennusteet tulo- ja kustannuskehityksestä.
Edellä 1 momentissa tarkoitettuja kunnan siirtyviä kustannuksia ovat sosiaali- ja terveydenhuollon ja pelastustoimen lakisääteisten tehtävien kustannukset siten, että niistä on vähennetty toimintatuotot. Kunnan siirtyviä tuloja ovat kunnallisverotulot, yhteisöverotulot, veroperustemuutoksista johtuvien verotulomenetysten korvaukset sekä kunnan peruspalvelujen valtionosuudet niiltä osin kuin ne koostuvat sosiaali- ja terveydenhuoltoon liittyvistä laskennallista kustannuksista ja lisäosista. 
Valtioneuvoston asetuksella voidaan antaa tarkempia säännöksiä 2 momentissa tarkoitetun arvion tekemisestä sekä laskennassa huomioon otettavista kustannuksista ja tuloista.
Tässä pykälässä tarkoitetut valtionosuuden lisäykset ja vähennykset toteutetaan kuntien ja valtion välisessä suhteessa kustannusneutraalisti. Jos kunnille 1 momentin perusteella maksettavat valtionosuuden lisäykset yhteensä ovat suuremmat kuin valtionosuudesta tehtävät vähennykset, vähennetään kuntien valtionosuudesta tätä erotusta vastaava euromäärä. Jos kuntien valtionosuudesta yhteensä tehtävät vähennykset ovat suuremmat kuin kunnille maksettavat valtionosuuden lisäykset, lisätään kuntien valtionosuuteen vastaavasti tätä erotusta vastaava määrä. 
Valtionosuuden vähennys tai lisäys on kaikissa kunnissa asukasta kohti yhtä suuri.
Edellä 1 momentissa tarkoitettua kuntien valtionosuuksiin lisättävää tai vähennettävää määrää laskettaessa ei oteta huomioon varainhoitovuoden 2023 alussa toteutettavia kuntien yhdistymisiä.
</text>
    <extLst>
      <x:ext xmlns:xltc2="http://schemas.microsoft.com/office/spreadsheetml/2020/threadedcomments2" uri="{F7C98A9C-CBB3-438F-8F68-D28B6AF4A901}">
        <xltc2:checksum>684014636</xltc2:checksum>
        <xltc2:hyperlink startIndex="0" length="4" url="https://www.finlex.fi/fi/laki/ajantasa/2021/20210618#a618-2021"/>
        <xltc2:hyperlink startIndex="907" length="10" url="https://www.finlex.fi/fi/laki/ajantasa/2010/20100503"/>
      </x:ext>
    </extLst>
  </threadedComment>
  <threadedComment ref="A45" dT="2024-01-08T09:59:14.00" personId="{531612B6-4774-484B-BB5F-B58FB75EBA1B}" id="{3713F5D6-59D9-45C5-85A7-F1699E98C4C3}">
    <text xml:space="preserve">30 §
Hyvinvointialueiden perustaminen ja tehtävien järjestämisvastuun siirrosta vuonna 2023 aiheutuvien taloudellisten vaikutusten rajoittaminen
Kunnalle myönnetään valtionosuuden lisäystä tai kunnan valtionosuutta vähennetään, jos tehtävien järjestämisvastuun siirtyessä hyvinvointialueelle kunnalta siirrettävä tulo ei vastaa hyvinvointialueelle siirtyvää kustannusta. 
Jos kunnalta siirrettävä tulo on suurempi kuin siirtyvä kustannus, kunnalle hyvitetään valtionosuuden lisäyksenä 60 prosenttia tulojen ja kustannusten erotuksesta. 
Jos kunnalta siirrettävä kustannus ylittää hyvinvointialueelle siirtyvän tulon, kunnan valtionosuutta vähennetään siten, että vähennys on 60 prosenttia siirtyvien kustannusten ja tulojen erotuksesta. 
Siirrettävän tulon määrää laskettaessa otetaan huomioon siirron vaikutukset verotuloihin perustuvaan valtionosuuden tasaukseen sekä Verohallinnosta annetussa laissa (503/2010) tarkoitettujen verotuskustannusten muutos. 
Valtionosuuteen tehtävää lisäystä tai siitä tehtävää vähennystä laskettaessa käytetään vuonna 2022 voimassa olevia valtionosuusperusteita.
Edellä 1 momentissa tarkoitettujen valtionosuuden lisäysten ja vähennysten laskennan lähtökohtana käytetään tulojen osalta Valtiokonttorin keräämiä kunnittaisia talousarviotietoja vuodelta 2022. Kustannusten osalta käytetään Valtiokonttorin keräämien vuoden 2021 lopullisten tietojen ja vuoden 2022 talousarviotietojen keskiarvoa. 
Lähtökohtana käytettyjen tietojen pohjalta laaditaan arvio vuoden 2022 kustannuksista ja tuloista siten, että otetaan huomioon valtion toimenpiteistä vuosina 2021 ja 2022 aiheutuvat muutokset kunnan tuloihin ja kustannuksiin, kuntien päätökset kunnallis- ja kiinteistöveroprosenteista sekä valtiovarainministeriön ennusteet tulo- ja kustannuskehityksestä.
Edellä 1 momentissa tarkoitettuja kunnan siirtyviä kustannuksia ovat sosiaali- ja terveydenhuollon ja pelastustoimen lakisääteisten tehtävien kustannukset siten, että niistä on vähennetty toimintatuotot. Kunnan siirtyviä tuloja ovat kunnallisverotulot, yhteisöverotulot, veroperustemuutoksista johtuvien verotulomenetysten korvaukset sekä kunnan peruspalvelujen valtionosuudet niiltä osin kuin ne koostuvat sosiaali- ja terveydenhuoltoon liittyvistä laskennallista kustannuksista ja lisäosista. 
Valtioneuvoston asetuksella voidaan antaa tarkempia säännöksiä 2 momentissa tarkoitetun arvion tekemisestä sekä laskennassa huomioon otettavista kustannuksista ja tuloista.
Tässä pykälässä tarkoitetut valtionosuuden lisäykset ja vähennykset toteutetaan kuntien ja valtion välisessä suhteessa kustannusneutraalisti. Jos kunnille 1 momentin perusteella maksettavat valtionosuuden lisäykset yhteensä ovat suuremmat kuin valtionosuudesta tehtävät vähennykset, vähennetään kuntien valtionosuudesta tätä erotusta vastaava euromäärä. Jos kuntien valtionosuudesta yhteensä tehtävät vähennykset ovat suuremmat kuin kunnille maksettavat valtionosuuden lisäykset, lisätään kuntien valtionosuuteen vastaavasti tätä erotusta vastaava määrä. 
Valtionosuuden vähennys tai lisäys on kaikissa kunnissa asukasta kohti yhtä suuri.
Edellä 1 momentissa tarkoitettua kuntien valtionosuuksiin lisättävää tai vähennettävää määrää laskettaessa ei oteta huomioon varainhoitovuoden 2023 alussa toteutettavia kuntien yhdistymisiä.
</text>
    <extLst>
      <x:ext xmlns:xltc2="http://schemas.microsoft.com/office/spreadsheetml/2020/threadedcomments2" uri="{F7C98A9C-CBB3-438F-8F68-D28B6AF4A901}">
        <xltc2:checksum>684014636</xltc2:checksum>
        <xltc2:hyperlink startIndex="0" length="4" url="https://www.finlex.fi/fi/laki/ajantasa/2021/20210618#a618-2021"/>
        <xltc2:hyperlink startIndex="907" length="10" url="https://www.finlex.fi/fi/laki/ajantasa/2010/20100503"/>
      </x:ext>
    </extLst>
  </threadedComment>
  <threadedComment ref="A51" dT="2024-01-08T09:43:56.33" personId="{531612B6-4774-484B-BB5F-B58FB75EBA1B}" id="{CA9BEC8D-577F-4022-8D23-36190B2B13E3}">
    <text xml:space="preserve">26 § Verotuloihin perustuva valtionosuuden tasaus
Kunnalle myönnetään verotuloihin perustuvaa valtionosuuden lisäystä (tasauslisä), jos kunnan laskennallinen verotulo asukasta kohden on pienempi kuin 100 prosenttia euromäärästä, joka saadaan jakamalla kaikkien kuntien yhteenlasketut laskennalliset verotulot kuntien yhteenlasketulla asukasmäärällä (tasausraja). Kunta saa tasauslisää 90 prosenttia tasausrajan ja kunnan asukasta kohden lasketun laskennallisen verotulon erotuksesta.
Jos kunnan laskennallinen verotulo asukasta kohden ylittää tasausrajan, tehdään kunnan valtionosuudesta vähennys (tasausvähennys). Tasausvähennys on 10 prosenttia tasausrajan ylittävästä asukaskohtaisesta euromäärästä.
Jos kunnille yhteensä maksettavat tasauslisät ovat suuremmat kuin kuntien valtionosuuksiin tehtävät tasausvähennykset, vähennetään kuntien valtionosuudesta tätä erotusta vastaava euromäärä. 
Jos kuntien valtionosuudesta yhteensä tehtävät tasausvähennykset ovat suuremmat kuin kunnille maksettavat tasauslisät, lisätään kuntien valtionosuuteen vastaavasti tätä erotusta vastaava määrä. Valtionosuuden vähennys tai lisäys on kaikissa kunnissa asukasta kohti yhtä suuri.
Edellä 3 momentissa tarkoitettua kuntien valtionosuuksiin lisättävää tai vähennettävää määrää laskettaessa ei oteta huomioon varainhoitovuoden alussa toteutettavia kuntien yhdistymisiä.
Kunnan laskennallista verotuloa laskettaessa otetaan huomioon verontilityslain (532/1998) 3 a §:ssä tarkoitettu laskennallinen kunnallisvero, kunnan osuus yhteisön tuloverosta (yhteisövero) sekä 50 prosenttia laskennallisesta kiinteistöverosta. Laskennallista kiinteistöveroa laskettaessa otetaan voimalaitoksista huomioon vain ydinvoimalaitokset. Verotuloihin perustuvassa valtionosuuden tasauksessa huomioon otettavista verotuloista annetaan tarkemmat säännökset valtioneuvoston asetuksella.
</text>
    <extLst>
      <x:ext xmlns:xltc2="http://schemas.microsoft.com/office/spreadsheetml/2020/threadedcomments2" uri="{F7C98A9C-CBB3-438F-8F68-D28B6AF4A901}">
        <xltc2:checksum>1491429836</xltc2:checksum>
        <xltc2:hyperlink startIndex="0" length="4" url="https://www.finlex.fi/fi/laki/ajantasa/2021/20210618#a618-2021"/>
        <xltc2:hyperlink startIndex="1442" length="20" url="https://www.finlex.fi/fi/laki/ajantasa/1998/19980532#P3a"/>
      </x:ext>
    </extLst>
  </threadedComment>
  <threadedComment ref="A54" dT="2024-01-08T09:45:21.87" personId="{531612B6-4774-484B-BB5F-B58FB75EBA1B}" id="{9152E6EB-4328-4A60-838A-447CB31C3AAB}">
    <text xml:space="preserve">33 § Veroperustemuutoksista johtuvien verotulomenetysten korvaus
Varainhoitovuodesta 2010 lähtien toteutetuista veroperustemuutoksista johtuvia kunnallisverotulomuutoksia vastaava euromäärä maksetaan kunnille valtionosuuden yhteydessä. 
Kunnalle maksetaan sen verotulojen menetystä vastaava euromäärä.
Ennen vuotta 2023 toteutetuista veroperustemuutoksista johtuvasta 1 momentissa tarkoitetusta korvauksesta vähennetään vuonna 2023 kunnilta hyvinvointialueille siirtyneiden tehtävien kustannuksia vastaavana osuutena 70 prosenttia.
Kunnan kunkin varainhoitovuoden verotulojen menetystä laskettaessa sovelletaan varainhoitovuotta edeltänyttä vuotta edeltäneen vuoden verotustietoja ja varainhoitovuotta edeltäneen vuoden veroprosenttia sekä asukaslukua varainhoitovuotta edeltäneen vuoden lopussa.
Veroperustemuutoksista johtuvien verotulomenetysten korvausten hallinnointiin ja maksamiseen sovelletaan 45 §:n 1 momenttia, 46 §:n 1 ja 2 momenttia sekä 47–50 ja 53–55 §:ää. Muutoksenhausta säädetään 9 luvussa.
</text>
    <extLst>
      <x:ext xmlns:xltc2="http://schemas.microsoft.com/office/spreadsheetml/2020/threadedcomments2" uri="{F7C98A9C-CBB3-438F-8F68-D28B6AF4A901}">
        <xltc2:checksum>4140076186</xltc2:checksum>
        <xltc2:hyperlink startIndex="0" length="4" url="https://www.finlex.fi/fi/laki/ajantasa/2021/20210618#a618-2021"/>
      </x:ext>
    </extLst>
  </threadedComment>
</ThreadedComments>
</file>

<file path=xl/threadedComments/threadedComment2.xml><?xml version="1.0" encoding="utf-8"?>
<ThreadedComments xmlns="http://schemas.microsoft.com/office/spreadsheetml/2018/threadedcomments" xmlns:x="http://schemas.openxmlformats.org/spreadsheetml/2006/main">
  <threadedComment ref="A18" dT="2024-01-11T14:55:45.32" personId="{531612B6-4774-484B-BB5F-B58FB75EBA1B}" id="{B3DBC057-E484-43A9-AE49-F06C70586E10}">
    <text xml:space="preserve">Teatterit ja orkesterit
</text>
  </threadedComment>
</ThreadedComments>
</file>

<file path=xl/worksheets/_rels/sheet2.xml.rels><?xml version="1.0" encoding="UTF-8" standalone="yes"?>
<Relationships xmlns="http://schemas.openxmlformats.org/package/2006/relationships"><Relationship Id="rId3" Type="http://schemas.openxmlformats.org/officeDocument/2006/relationships/hyperlink" Target="https://vm.fi/valtionosuuslaskelmia" TargetMode="External"/><Relationship Id="rId2" Type="http://schemas.openxmlformats.org/officeDocument/2006/relationships/hyperlink" Target="https://tutkibudjettia.fi/talousarvio/menot/28/90" TargetMode="External"/><Relationship Id="rId1" Type="http://schemas.openxmlformats.org/officeDocument/2006/relationships/hyperlink" Target="https://www.finlex.fi/fi/laki/ajantasa/2021/20210618"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finlex.fi/fi/laki/ajantasa/2021/20210618" TargetMode="External"/><Relationship Id="rId13" Type="http://schemas.openxmlformats.org/officeDocument/2006/relationships/hyperlink" Target="https://www.finlex.fi/fi/laki/ajantasa/2021/20210618" TargetMode="External"/><Relationship Id="rId18" Type="http://schemas.openxmlformats.org/officeDocument/2006/relationships/vmlDrawing" Target="../drawings/vmlDrawing1.vml"/><Relationship Id="rId3" Type="http://schemas.openxmlformats.org/officeDocument/2006/relationships/hyperlink" Target="https://www.finlex.fi/fi/laki/ajantasa/2021/20210618" TargetMode="External"/><Relationship Id="rId7" Type="http://schemas.openxmlformats.org/officeDocument/2006/relationships/hyperlink" Target="https://www.finlex.fi/fi/laki/ajantasa/2021/20210618" TargetMode="External"/><Relationship Id="rId12" Type="http://schemas.openxmlformats.org/officeDocument/2006/relationships/hyperlink" Target="https://www.finlex.fi/fi/laki/ajantasa/2021/20210618" TargetMode="External"/><Relationship Id="rId17" Type="http://schemas.openxmlformats.org/officeDocument/2006/relationships/hyperlink" Target="https://www.finlex.fi/fi/laki/ajantasa/2021/20210618" TargetMode="External"/><Relationship Id="rId2" Type="http://schemas.openxmlformats.org/officeDocument/2006/relationships/hyperlink" Target="https://www.finlex.fi/fi/laki/ajantasa/2021/20210618" TargetMode="External"/><Relationship Id="rId16" Type="http://schemas.openxmlformats.org/officeDocument/2006/relationships/hyperlink" Target="https://www.finlex.fi/fi/laki/alkup/2023/20231243" TargetMode="External"/><Relationship Id="rId20" Type="http://schemas.microsoft.com/office/2017/10/relationships/threadedComment" Target="../threadedComments/threadedComment1.xml"/><Relationship Id="rId1" Type="http://schemas.openxmlformats.org/officeDocument/2006/relationships/hyperlink" Target="https://www.finlex.fi/fi/laki/ajantasa/2021/20210618" TargetMode="External"/><Relationship Id="rId6" Type="http://schemas.openxmlformats.org/officeDocument/2006/relationships/hyperlink" Target="https://www.finlex.fi/fi/laki/ajantasa/2021/20210618" TargetMode="External"/><Relationship Id="rId11" Type="http://schemas.openxmlformats.org/officeDocument/2006/relationships/hyperlink" Target="https://www.finlex.fi/fi/laki/ajantasa/2021/20210618" TargetMode="External"/><Relationship Id="rId5" Type="http://schemas.openxmlformats.org/officeDocument/2006/relationships/hyperlink" Target="https://www.finlex.fi/fi/laki/ajantasa/2021/20210618" TargetMode="External"/><Relationship Id="rId15" Type="http://schemas.openxmlformats.org/officeDocument/2006/relationships/hyperlink" Target="https://finlex.fi/fi/laki/alkup/2022/20221393" TargetMode="External"/><Relationship Id="rId10" Type="http://schemas.openxmlformats.org/officeDocument/2006/relationships/hyperlink" Target="https://www.finlex.fi/fi/laki/ajantasa/2021/20210618" TargetMode="External"/><Relationship Id="rId19" Type="http://schemas.openxmlformats.org/officeDocument/2006/relationships/comments" Target="../comments1.xml"/><Relationship Id="rId4" Type="http://schemas.openxmlformats.org/officeDocument/2006/relationships/hyperlink" Target="https://www.finlex.fi/fi/laki/ajantasa/2021/20210618" TargetMode="External"/><Relationship Id="rId9" Type="http://schemas.openxmlformats.org/officeDocument/2006/relationships/hyperlink" Target="https://www.finlex.fi/fi/laki/ajantasa/2021/20210618" TargetMode="External"/><Relationship Id="rId14" Type="http://schemas.openxmlformats.org/officeDocument/2006/relationships/hyperlink" Target="https://www.finlex.fi/fi/laki/ajantasa/2021/20210618"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vos.oph.fi/rap/" TargetMode="External"/><Relationship Id="rId2" Type="http://schemas.openxmlformats.org/officeDocument/2006/relationships/hyperlink" Target="https://tutkibudjettia.fi/talousarvio/menot/29" TargetMode="External"/><Relationship Id="rId1" Type="http://schemas.openxmlformats.org/officeDocument/2006/relationships/hyperlink" Target="https://www.finlex.fi/fi/laki/ajantasa/2009/20091705"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7D036-E35B-4180-92D1-039D87AC5DA6}">
  <dimension ref="B4:J23"/>
  <sheetViews>
    <sheetView workbookViewId="0">
      <selection activeCell="C9" sqref="C9"/>
    </sheetView>
  </sheetViews>
  <sheetFormatPr defaultColWidth="9.140625" defaultRowHeight="12"/>
  <cols>
    <col min="1" max="1" width="10.28515625" style="124" customWidth="1"/>
    <col min="2" max="2" width="63.28515625" style="124" bestFit="1" customWidth="1"/>
    <col min="3" max="4" width="10.28515625" style="124" customWidth="1"/>
    <col min="5" max="5" width="63.7109375" style="124" customWidth="1"/>
    <col min="6" max="9" width="10.28515625" style="124" customWidth="1"/>
    <col min="10" max="10" width="11.28515625" style="124" customWidth="1"/>
    <col min="11" max="16384" width="9.140625" style="124"/>
  </cols>
  <sheetData>
    <row r="4" spans="2:10" ht="15.75">
      <c r="B4" s="123" t="s">
        <v>156</v>
      </c>
      <c r="C4" s="146" t="s">
        <v>171</v>
      </c>
    </row>
    <row r="5" spans="2:10" ht="15">
      <c r="B5" s="123" t="s">
        <v>157</v>
      </c>
    </row>
    <row r="6" spans="2:10" ht="15.75">
      <c r="B6" s="123" t="s">
        <v>158</v>
      </c>
      <c r="C6" s="146" t="s">
        <v>172</v>
      </c>
    </row>
    <row r="7" spans="2:10" ht="15.75">
      <c r="B7" s="123" t="s">
        <v>159</v>
      </c>
      <c r="C7" s="146" t="s">
        <v>173</v>
      </c>
    </row>
    <row r="8" spans="2:10" ht="15">
      <c r="B8" s="123" t="s">
        <v>160</v>
      </c>
      <c r="C8" s="152" t="s">
        <v>179</v>
      </c>
    </row>
    <row r="9" spans="2:10" ht="15">
      <c r="B9" s="123" t="s">
        <v>161</v>
      </c>
    </row>
    <row r="10" spans="2:10" ht="21" thickBot="1">
      <c r="B10" s="125" t="s">
        <v>162</v>
      </c>
      <c r="C10" s="126"/>
      <c r="D10" s="126"/>
      <c r="E10" s="126"/>
      <c r="F10" s="126"/>
      <c r="G10" s="126"/>
      <c r="H10" s="126"/>
      <c r="I10" s="126"/>
      <c r="J10" s="126"/>
    </row>
    <row r="12" spans="2:10" ht="15">
      <c r="D12" s="127" t="s">
        <v>163</v>
      </c>
    </row>
    <row r="13" spans="2:10">
      <c r="D13" s="124" t="s">
        <v>164</v>
      </c>
    </row>
    <row r="15" spans="2:10" ht="15">
      <c r="D15" s="127" t="s">
        <v>165</v>
      </c>
    </row>
    <row r="16" spans="2:10">
      <c r="D16" s="124" t="s">
        <v>166</v>
      </c>
    </row>
    <row r="17" spans="4:4">
      <c r="D17" s="124" t="s">
        <v>167</v>
      </c>
    </row>
    <row r="23" spans="4:4" ht="15">
      <c r="D23" s="12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10AF4-84D1-49C2-BF90-0AF1724AE2CE}">
  <dimension ref="A1:C23"/>
  <sheetViews>
    <sheetView tabSelected="1" workbookViewId="0">
      <selection activeCell="F9" sqref="F9"/>
    </sheetView>
  </sheetViews>
  <sheetFormatPr defaultRowHeight="18"/>
  <cols>
    <col min="1" max="1" width="75.140625" style="1" customWidth="1"/>
    <col min="2" max="2" width="21.85546875" style="1" bestFit="1" customWidth="1"/>
    <col min="3" max="3" width="18.7109375" style="1" bestFit="1" customWidth="1"/>
    <col min="4" max="6" width="20.28515625" style="1" bestFit="1" customWidth="1"/>
    <col min="7" max="7" width="18.7109375" style="1" bestFit="1" customWidth="1"/>
    <col min="8" max="8" width="18.85546875" style="1" bestFit="1" customWidth="1"/>
    <col min="9" max="9" width="21.140625" style="1" bestFit="1" customWidth="1"/>
    <col min="10" max="11" width="20.28515625" style="1" bestFit="1" customWidth="1"/>
    <col min="12" max="12" width="13.42578125" style="1" customWidth="1"/>
    <col min="13" max="15" width="20.28515625" style="1" bestFit="1" customWidth="1"/>
    <col min="16" max="17" width="18.7109375" style="1" bestFit="1" customWidth="1"/>
    <col min="18" max="18" width="22.85546875" style="1" bestFit="1" customWidth="1"/>
    <col min="19" max="19" width="17" style="1" bestFit="1" customWidth="1"/>
    <col min="20" max="20" width="18.7109375" style="1" bestFit="1" customWidth="1"/>
    <col min="21" max="24" width="17" style="1" bestFit="1" customWidth="1"/>
    <col min="25" max="25" width="13.85546875" style="1" bestFit="1" customWidth="1"/>
    <col min="26" max="26" width="18" style="1" bestFit="1" customWidth="1"/>
    <col min="27" max="27" width="18.7109375" style="1" bestFit="1" customWidth="1"/>
    <col min="28" max="28" width="17" style="1" bestFit="1" customWidth="1"/>
    <col min="29" max="29" width="20.28515625" style="1" bestFit="1" customWidth="1"/>
    <col min="30" max="31" width="18.7109375" style="1" bestFit="1" customWidth="1"/>
    <col min="32" max="33" width="15.42578125" style="1" bestFit="1" customWidth="1"/>
    <col min="34" max="34" width="17" style="1" bestFit="1" customWidth="1"/>
    <col min="35" max="36" width="15.42578125" style="1" bestFit="1" customWidth="1"/>
    <col min="37" max="37" width="13.85546875" style="1" bestFit="1" customWidth="1"/>
    <col min="38" max="38" width="12.140625" style="1" bestFit="1" customWidth="1"/>
    <col min="39" max="40" width="13.85546875" style="1" bestFit="1" customWidth="1"/>
    <col min="41" max="41" width="15.42578125" style="1" bestFit="1" customWidth="1"/>
    <col min="42" max="16384" width="9.140625" style="1"/>
  </cols>
  <sheetData>
    <row r="1" spans="1:3" ht="45">
      <c r="A1" s="151" t="s">
        <v>0</v>
      </c>
    </row>
    <row r="2" spans="1:3" ht="19.5" customHeight="1">
      <c r="A2" s="150" t="s">
        <v>19</v>
      </c>
    </row>
    <row r="3" spans="1:3" ht="19.5" customHeight="1">
      <c r="A3" s="150" t="s">
        <v>175</v>
      </c>
    </row>
    <row r="4" spans="1:3" ht="19.5" customHeight="1">
      <c r="A4" s="150" t="s">
        <v>177</v>
      </c>
    </row>
    <row r="5" spans="1:3" ht="19.5" customHeight="1">
      <c r="A5" s="75"/>
    </row>
    <row r="6" spans="1:3">
      <c r="A6" s="1" t="s">
        <v>145</v>
      </c>
    </row>
    <row r="7" spans="1:3" s="8" customFormat="1" ht="14.25">
      <c r="A7" s="8" t="s">
        <v>1</v>
      </c>
      <c r="C7" s="14">
        <v>5533611</v>
      </c>
    </row>
    <row r="8" spans="1:3" ht="24" customHeight="1">
      <c r="A8" s="99"/>
      <c r="B8" s="100" t="s">
        <v>2</v>
      </c>
      <c r="C8" s="100" t="s">
        <v>3</v>
      </c>
    </row>
    <row r="9" spans="1:3">
      <c r="A9" s="2" t="s">
        <v>4</v>
      </c>
      <c r="B9" s="7">
        <v>8118640370.71</v>
      </c>
      <c r="C9" s="7">
        <f t="shared" ref="C9:C22" si="0">B9/C$7</f>
        <v>1467.150540706602</v>
      </c>
    </row>
    <row r="10" spans="1:3">
      <c r="A10" s="10" t="s">
        <v>5</v>
      </c>
      <c r="B10" s="11">
        <v>1723145411.9442766</v>
      </c>
      <c r="C10" s="11">
        <f t="shared" si="0"/>
        <v>311.39619534952431</v>
      </c>
    </row>
    <row r="11" spans="1:3">
      <c r="A11" s="3" t="s">
        <v>6</v>
      </c>
      <c r="B11" s="7">
        <v>9841785782.6542721</v>
      </c>
      <c r="C11" s="7">
        <f t="shared" si="0"/>
        <v>1778.5467360561254</v>
      </c>
    </row>
    <row r="12" spans="1:3">
      <c r="A12" s="101" t="s">
        <v>7</v>
      </c>
      <c r="B12" s="102">
        <v>-7684470259.5899897</v>
      </c>
      <c r="C12" s="102">
        <f t="shared" si="0"/>
        <v>-1388.6899999999982</v>
      </c>
    </row>
    <row r="13" spans="1:3" ht="36.75" thickBot="1">
      <c r="A13" s="12" t="s">
        <v>8</v>
      </c>
      <c r="B13" s="13">
        <v>2157315523.0642767</v>
      </c>
      <c r="C13" s="13">
        <f t="shared" si="0"/>
        <v>389.85673605612624</v>
      </c>
    </row>
    <row r="14" spans="1:3" ht="18.75" thickTop="1">
      <c r="A14" s="3" t="s">
        <v>9</v>
      </c>
      <c r="B14" s="7">
        <v>277653820.72280204</v>
      </c>
      <c r="C14" s="7">
        <f t="shared" si="0"/>
        <v>50.175883473341734</v>
      </c>
    </row>
    <row r="15" spans="1:3">
      <c r="A15" s="103" t="s">
        <v>10</v>
      </c>
      <c r="B15" s="104">
        <v>-785283919.13769388</v>
      </c>
      <c r="C15" s="105">
        <f t="shared" si="0"/>
        <v>-141.91165933740081</v>
      </c>
    </row>
    <row r="16" spans="1:3" ht="36.75" thickBot="1">
      <c r="A16" s="15" t="s">
        <v>11</v>
      </c>
      <c r="B16" s="16">
        <v>1649685424.649385</v>
      </c>
      <c r="C16" s="13">
        <f t="shared" si="0"/>
        <v>298.12096019206717</v>
      </c>
    </row>
    <row r="17" spans="1:3" ht="18.75" thickTop="1">
      <c r="A17" s="3" t="s">
        <v>12</v>
      </c>
      <c r="B17" s="5">
        <v>808485152.80636096</v>
      </c>
      <c r="C17" s="7">
        <f t="shared" si="0"/>
        <v>146.10444297699294</v>
      </c>
    </row>
    <row r="18" spans="1:3" ht="18.75" thickBot="1">
      <c r="A18" s="15" t="s">
        <v>13</v>
      </c>
      <c r="B18" s="16">
        <v>2458170577.4557462</v>
      </c>
      <c r="C18" s="13">
        <f t="shared" si="0"/>
        <v>444.22540316906014</v>
      </c>
    </row>
    <row r="19" spans="1:3" ht="18.75" thickTop="1">
      <c r="A19" s="3" t="s">
        <v>14</v>
      </c>
      <c r="B19" s="5">
        <v>848000000.00000095</v>
      </c>
      <c r="C19" s="7">
        <f t="shared" si="0"/>
        <v>153.24532208715087</v>
      </c>
    </row>
    <row r="20" spans="1:3" ht="36.75" thickBot="1">
      <c r="A20" s="17" t="s">
        <v>15</v>
      </c>
      <c r="B20" s="16">
        <v>3306170577.4557424</v>
      </c>
      <c r="C20" s="13">
        <f t="shared" si="0"/>
        <v>597.47072525621013</v>
      </c>
    </row>
    <row r="21" spans="1:3" ht="18.75" thickTop="1">
      <c r="A21" s="6" t="s">
        <v>16</v>
      </c>
      <c r="B21" s="5">
        <v>19883304.764948469</v>
      </c>
      <c r="C21" s="7">
        <f t="shared" si="0"/>
        <v>3.5931880222423422</v>
      </c>
    </row>
    <row r="22" spans="1:3">
      <c r="A22" s="6" t="s">
        <v>17</v>
      </c>
      <c r="B22" s="7">
        <v>3326053882.2206974</v>
      </c>
      <c r="C22" s="7">
        <f t="shared" si="0"/>
        <v>601.0639132784537</v>
      </c>
    </row>
    <row r="23" spans="1:3">
      <c r="A23" s="2"/>
      <c r="B23" s="2"/>
      <c r="C23" s="2"/>
    </row>
  </sheetData>
  <hyperlinks>
    <hyperlink ref="A2" r:id="rId1" display="https://www.finlex.fi/fi/laki/ajantasa/2021/20210618" xr:uid="{AD598B7C-37FF-465C-92D0-4B0C4AAB6264}"/>
    <hyperlink ref="A3" r:id="rId2" display="https://tutkibudjettia.fi/talousarvio/menot/28/90" xr:uid="{C594E1BD-00BF-4982-B485-13CB662E7184}"/>
    <hyperlink ref="A4" r:id="rId3" display="https://vm.fi/valtionosuuslaskelmia" xr:uid="{2BE14857-E8AD-4CC7-82CD-0B3D79A9320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ACA26-A6DE-40D6-A907-4699526D79D4}">
  <dimension ref="A1:M97"/>
  <sheetViews>
    <sheetView zoomScale="110" zoomScaleNormal="110" workbookViewId="0">
      <pane xSplit="1" ySplit="5" topLeftCell="B6" activePane="bottomRight" state="frozen"/>
      <selection pane="topRight" activeCell="B1" sqref="B1"/>
      <selection pane="bottomLeft" activeCell="A6" sqref="A6"/>
      <selection pane="bottomRight"/>
    </sheetView>
  </sheetViews>
  <sheetFormatPr defaultRowHeight="12.75"/>
  <cols>
    <col min="1" max="1" width="80.7109375" customWidth="1"/>
    <col min="2" max="2" width="24.5703125" bestFit="1" customWidth="1"/>
    <col min="3" max="3" width="11.140625" bestFit="1" customWidth="1"/>
    <col min="4" max="4" width="14.5703125" bestFit="1" customWidth="1"/>
    <col min="5" max="5" width="11.42578125" style="18" bestFit="1" customWidth="1"/>
    <col min="6" max="6" width="11.42578125" style="25" customWidth="1"/>
    <col min="7" max="7" width="10" style="19" bestFit="1" customWidth="1"/>
    <col min="8" max="8" width="25.140625" style="39" bestFit="1" customWidth="1"/>
    <col min="9" max="9" width="11.28515625" style="19" customWidth="1"/>
    <col min="10" max="10" width="21" style="39" bestFit="1" customWidth="1"/>
    <col min="11" max="11" width="87.42578125" bestFit="1" customWidth="1"/>
  </cols>
  <sheetData>
    <row r="1" spans="1:13" ht="35.25">
      <c r="A1" s="147" t="s">
        <v>0</v>
      </c>
      <c r="B1" s="1"/>
      <c r="C1" s="96" t="s">
        <v>1</v>
      </c>
      <c r="D1" s="1"/>
      <c r="F1" s="42" t="s">
        <v>19</v>
      </c>
    </row>
    <row r="2" spans="1:13" s="21" customFormat="1" ht="18">
      <c r="A2" s="1" t="s">
        <v>144</v>
      </c>
      <c r="C2" s="24">
        <v>5533611</v>
      </c>
      <c r="D2" s="24"/>
      <c r="F2" s="41" t="s">
        <v>20</v>
      </c>
      <c r="G2" s="19"/>
      <c r="H2" s="39"/>
      <c r="I2" s="19"/>
      <c r="J2" s="39"/>
    </row>
    <row r="3" spans="1:13" s="21" customFormat="1">
      <c r="B3" s="19"/>
      <c r="C3" s="24"/>
      <c r="D3" s="24"/>
      <c r="F3" s="41" t="s">
        <v>21</v>
      </c>
      <c r="G3" s="19"/>
      <c r="H3" s="39"/>
      <c r="I3" s="19"/>
      <c r="J3" s="39"/>
    </row>
    <row r="4" spans="1:13" s="21" customFormat="1">
      <c r="A4" s="19"/>
      <c r="B4" s="19"/>
      <c r="C4" s="24"/>
      <c r="D4" s="24"/>
      <c r="E4" s="41"/>
      <c r="F4" s="25"/>
      <c r="G4" s="19"/>
      <c r="H4" s="39"/>
      <c r="I4" s="19"/>
      <c r="J4" s="39"/>
    </row>
    <row r="5" spans="1:13" ht="18">
      <c r="A5" s="40" t="s">
        <v>22</v>
      </c>
      <c r="B5" s="75" t="s">
        <v>2</v>
      </c>
      <c r="C5" s="75" t="s">
        <v>3</v>
      </c>
      <c r="D5" s="75" t="s">
        <v>23</v>
      </c>
      <c r="E5" s="25" t="s">
        <v>24</v>
      </c>
      <c r="F5" s="25" t="s">
        <v>25</v>
      </c>
      <c r="G5" s="31" t="s">
        <v>26</v>
      </c>
      <c r="H5" s="49" t="s">
        <v>27</v>
      </c>
      <c r="I5" s="31" t="s">
        <v>28</v>
      </c>
      <c r="J5" s="49" t="s">
        <v>29</v>
      </c>
      <c r="M5" s="41"/>
    </row>
    <row r="6" spans="1:13" ht="15">
      <c r="A6" s="91" t="s">
        <v>92</v>
      </c>
      <c r="B6" s="73">
        <v>2364042601.8000002</v>
      </c>
      <c r="C6" s="74">
        <f t="shared" ref="C6:C11" si="0">B6/C$2</f>
        <v>427.21517681672964</v>
      </c>
      <c r="D6" s="80">
        <f>C6/C$23</f>
        <v>0.2402046390774451</v>
      </c>
      <c r="E6" s="33">
        <v>8186.31</v>
      </c>
      <c r="F6" s="33" t="s">
        <v>30</v>
      </c>
      <c r="G6" s="19">
        <v>95</v>
      </c>
      <c r="H6" s="48" t="s">
        <v>31</v>
      </c>
      <c r="I6" s="19">
        <v>1007</v>
      </c>
      <c r="J6" s="48" t="s">
        <v>32</v>
      </c>
      <c r="L6" s="142"/>
      <c r="M6" s="107"/>
    </row>
    <row r="7" spans="1:13" ht="15">
      <c r="A7" s="92" t="s">
        <v>94</v>
      </c>
      <c r="B7" s="73">
        <v>475307907</v>
      </c>
      <c r="C7" s="74">
        <f t="shared" si="0"/>
        <v>85.89470907875527</v>
      </c>
      <c r="D7" s="80">
        <f t="shared" ref="D7:D25" si="1">C7/C$23</f>
        <v>4.8294884434256835E-2</v>
      </c>
      <c r="E7" s="33">
        <v>8686.5</v>
      </c>
      <c r="F7" s="33" t="s">
        <v>30</v>
      </c>
      <c r="G7" s="19">
        <v>25</v>
      </c>
      <c r="H7" s="48" t="s">
        <v>33</v>
      </c>
      <c r="I7" s="19">
        <v>169</v>
      </c>
      <c r="J7" s="48" t="s">
        <v>34</v>
      </c>
      <c r="L7" s="142"/>
      <c r="M7" s="107"/>
    </row>
    <row r="8" spans="1:13" ht="15">
      <c r="A8" s="92" t="s">
        <v>91</v>
      </c>
      <c r="B8" s="73">
        <v>2646428146.1100001</v>
      </c>
      <c r="C8" s="74">
        <f t="shared" si="0"/>
        <v>478.24614814991514</v>
      </c>
      <c r="D8" s="80">
        <f t="shared" si="1"/>
        <v>0.26889714982155138</v>
      </c>
      <c r="E8" s="33">
        <v>7231.33</v>
      </c>
      <c r="F8" s="33" t="s">
        <v>30</v>
      </c>
      <c r="G8" s="19">
        <v>185</v>
      </c>
      <c r="H8" s="48" t="s">
        <v>33</v>
      </c>
      <c r="I8" s="19">
        <v>1007</v>
      </c>
      <c r="J8" s="48" t="s">
        <v>34</v>
      </c>
      <c r="L8" s="142"/>
      <c r="M8" s="107"/>
    </row>
    <row r="9" spans="1:13" ht="15">
      <c r="A9" s="92" t="s">
        <v>93</v>
      </c>
      <c r="B9" s="73">
        <v>2335860722.1600013</v>
      </c>
      <c r="C9" s="74">
        <f t="shared" si="0"/>
        <v>422.12232160157288</v>
      </c>
      <c r="D9" s="80">
        <f t="shared" si="1"/>
        <v>0.23734114659118635</v>
      </c>
      <c r="E9" s="33">
        <v>12434.58</v>
      </c>
      <c r="F9" s="33" t="s">
        <v>30</v>
      </c>
      <c r="G9" s="19">
        <v>164</v>
      </c>
      <c r="H9" s="48" t="s">
        <v>35</v>
      </c>
      <c r="I9" s="19">
        <v>890</v>
      </c>
      <c r="J9" s="48" t="s">
        <v>34</v>
      </c>
      <c r="L9" s="142"/>
      <c r="M9" s="107"/>
    </row>
    <row r="10" spans="1:13" ht="15">
      <c r="A10" s="92" t="s">
        <v>95</v>
      </c>
      <c r="B10" s="73">
        <v>297000993.64000016</v>
      </c>
      <c r="C10" s="74">
        <f t="shared" si="0"/>
        <v>53.672185059629264</v>
      </c>
      <c r="D10" s="80">
        <f t="shared" si="1"/>
        <v>3.0177551127301687E-2</v>
      </c>
      <c r="E10" s="33">
        <v>64.06</v>
      </c>
      <c r="F10" s="33" t="s">
        <v>30</v>
      </c>
      <c r="G10" s="19">
        <v>43</v>
      </c>
      <c r="H10" s="48" t="s">
        <v>34</v>
      </c>
      <c r="I10" s="19">
        <v>60</v>
      </c>
      <c r="J10" s="48" t="s">
        <v>33</v>
      </c>
      <c r="L10" s="142"/>
      <c r="M10" s="107"/>
    </row>
    <row r="11" spans="1:13" s="51" customFormat="1" ht="18.75">
      <c r="A11" s="4" t="s">
        <v>36</v>
      </c>
      <c r="B11" s="9">
        <v>8118640370.71</v>
      </c>
      <c r="C11" s="9">
        <f t="shared" si="0"/>
        <v>1467.150540706602</v>
      </c>
      <c r="D11" s="79">
        <f t="shared" si="1"/>
        <v>0.82491537105174129</v>
      </c>
      <c r="E11" s="28"/>
      <c r="F11" s="33"/>
      <c r="G11" s="31">
        <v>694</v>
      </c>
      <c r="H11" s="49" t="s">
        <v>33</v>
      </c>
      <c r="I11" s="31">
        <v>2891</v>
      </c>
      <c r="J11" s="49" t="s">
        <v>34</v>
      </c>
      <c r="L11" s="142"/>
      <c r="M11" s="107"/>
    </row>
    <row r="12" spans="1:13" s="32" customFormat="1">
      <c r="A12" s="29"/>
      <c r="B12" s="30"/>
      <c r="C12" s="30"/>
      <c r="D12" s="78"/>
      <c r="E12" s="28"/>
      <c r="F12" s="33"/>
      <c r="G12" s="31"/>
      <c r="H12" s="49"/>
      <c r="I12" s="31"/>
      <c r="J12" s="49"/>
      <c r="L12" s="142"/>
    </row>
    <row r="13" spans="1:13" ht="18">
      <c r="A13" s="40" t="s">
        <v>37</v>
      </c>
      <c r="B13" s="71"/>
      <c r="C13" s="71"/>
      <c r="D13" s="80"/>
      <c r="E13" s="20"/>
      <c r="F13" s="33"/>
      <c r="H13" s="48"/>
      <c r="J13" s="48"/>
      <c r="L13" s="142"/>
    </row>
    <row r="14" spans="1:13" ht="15">
      <c r="A14" s="94" t="s">
        <v>38</v>
      </c>
      <c r="B14" s="95">
        <v>382833515.37830061</v>
      </c>
      <c r="C14" s="74">
        <f t="shared" ref="C14:C25" si="2">B14/C$2</f>
        <v>69.18330821922622</v>
      </c>
      <c r="D14" s="80">
        <f t="shared" si="1"/>
        <v>3.8898785630248969E-2</v>
      </c>
      <c r="E14" s="34">
        <v>69.27</v>
      </c>
      <c r="F14" s="33" t="s">
        <v>30</v>
      </c>
      <c r="G14" s="19">
        <v>15</v>
      </c>
      <c r="H14" s="48" t="s">
        <v>32</v>
      </c>
      <c r="I14" s="19">
        <v>115</v>
      </c>
      <c r="J14" s="48" t="s">
        <v>39</v>
      </c>
      <c r="L14" s="142"/>
    </row>
    <row r="15" spans="1:13" ht="15">
      <c r="A15" s="94" t="s">
        <v>40</v>
      </c>
      <c r="B15" s="95">
        <v>38879988.243599996</v>
      </c>
      <c r="C15" s="74">
        <f t="shared" si="2"/>
        <v>7.0261513220932938</v>
      </c>
      <c r="D15" s="80">
        <f t="shared" si="1"/>
        <v>3.9505013726395385E-3</v>
      </c>
      <c r="E15" s="34">
        <v>294.01</v>
      </c>
      <c r="F15" s="35">
        <v>33</v>
      </c>
      <c r="G15" s="19">
        <v>0</v>
      </c>
      <c r="H15" s="48"/>
      <c r="I15" s="19">
        <v>21</v>
      </c>
      <c r="J15" s="48" t="s">
        <v>41</v>
      </c>
      <c r="L15" s="142"/>
    </row>
    <row r="16" spans="1:13" ht="15">
      <c r="A16" s="94" t="s">
        <v>42</v>
      </c>
      <c r="B16" s="95">
        <v>66886822.224600002</v>
      </c>
      <c r="C16" s="74">
        <f t="shared" si="2"/>
        <v>12.087373366975019</v>
      </c>
      <c r="D16" s="80">
        <f t="shared" si="1"/>
        <v>6.7962078937427364E-3</v>
      </c>
      <c r="E16" s="34">
        <v>294.01</v>
      </c>
      <c r="F16" s="35">
        <v>33</v>
      </c>
      <c r="G16" s="19">
        <v>0</v>
      </c>
      <c r="H16" s="48"/>
      <c r="I16" s="19">
        <v>252</v>
      </c>
      <c r="J16" s="48" t="s">
        <v>32</v>
      </c>
      <c r="L16" s="142"/>
    </row>
    <row r="17" spans="1:12" ht="15">
      <c r="A17" s="94" t="s">
        <v>43</v>
      </c>
      <c r="B17" s="95">
        <v>846894928.44000041</v>
      </c>
      <c r="C17" s="74">
        <f t="shared" si="2"/>
        <v>153.0456203806159</v>
      </c>
      <c r="D17" s="80">
        <f t="shared" si="1"/>
        <v>8.6050941073378837E-2</v>
      </c>
      <c r="E17" s="34">
        <v>1717.54</v>
      </c>
      <c r="F17" s="35" t="s">
        <v>30</v>
      </c>
      <c r="G17" s="19">
        <v>5</v>
      </c>
      <c r="H17" s="48" t="s">
        <v>44</v>
      </c>
      <c r="I17" s="19">
        <v>421</v>
      </c>
      <c r="J17" s="48" t="s">
        <v>45</v>
      </c>
      <c r="L17" s="142"/>
    </row>
    <row r="18" spans="1:12" ht="15">
      <c r="A18" s="94" t="s">
        <v>46</v>
      </c>
      <c r="B18" s="95">
        <v>207713468.75614235</v>
      </c>
      <c r="C18" s="74">
        <f t="shared" si="2"/>
        <v>37.536695072375409</v>
      </c>
      <c r="D18" s="80">
        <f t="shared" si="1"/>
        <v>2.1105262128569034E-2</v>
      </c>
      <c r="E18" s="34">
        <v>41.53</v>
      </c>
      <c r="F18" s="35" t="s">
        <v>30</v>
      </c>
      <c r="G18" s="19">
        <v>0.25</v>
      </c>
      <c r="H18" s="48" t="s">
        <v>178</v>
      </c>
      <c r="I18" s="19">
        <v>891</v>
      </c>
      <c r="J18" s="48" t="s">
        <v>47</v>
      </c>
      <c r="L18" s="142"/>
    </row>
    <row r="19" spans="1:12" ht="15">
      <c r="A19" s="94" t="s">
        <v>48</v>
      </c>
      <c r="B19" s="95">
        <v>14840424.960000001</v>
      </c>
      <c r="C19" s="74">
        <f t="shared" si="2"/>
        <v>2.681869932671451</v>
      </c>
      <c r="D19" s="80">
        <f t="shared" si="1"/>
        <v>1.5078996116899453E-3</v>
      </c>
      <c r="E19" s="34">
        <v>404.68</v>
      </c>
      <c r="F19" s="35">
        <v>8</v>
      </c>
      <c r="G19" s="19">
        <v>0</v>
      </c>
      <c r="H19" s="48"/>
      <c r="I19" s="19">
        <v>1214</v>
      </c>
      <c r="J19" s="48" t="s">
        <v>49</v>
      </c>
      <c r="K19" s="19" t="s">
        <v>50</v>
      </c>
      <c r="L19" s="142"/>
    </row>
    <row r="20" spans="1:12" ht="15">
      <c r="A20" s="94" t="s">
        <v>51</v>
      </c>
      <c r="B20" s="95">
        <v>9665349.0200000014</v>
      </c>
      <c r="C20" s="74">
        <f t="shared" si="2"/>
        <v>1.7466621741210218</v>
      </c>
      <c r="D20" s="80">
        <f t="shared" si="1"/>
        <v>9.820726881736002E-4</v>
      </c>
      <c r="E20" s="34">
        <v>296.02</v>
      </c>
      <c r="F20" s="35">
        <v>40</v>
      </c>
      <c r="G20" s="19">
        <v>0</v>
      </c>
      <c r="H20" s="48"/>
      <c r="I20" s="19">
        <v>229</v>
      </c>
      <c r="J20" s="48" t="s">
        <v>52</v>
      </c>
      <c r="L20" s="142"/>
    </row>
    <row r="21" spans="1:12" ht="15">
      <c r="A21" s="94" t="s">
        <v>53</v>
      </c>
      <c r="B21" s="95">
        <v>155430914.92163414</v>
      </c>
      <c r="C21" s="74">
        <f t="shared" si="2"/>
        <v>28.088514881446155</v>
      </c>
      <c r="D21" s="80">
        <f t="shared" si="1"/>
        <v>1.5792958549816691E-2</v>
      </c>
      <c r="E21" s="34">
        <v>28.43</v>
      </c>
      <c r="F21" s="35" t="s">
        <v>30</v>
      </c>
      <c r="G21" s="19">
        <v>11</v>
      </c>
      <c r="H21" s="48" t="s">
        <v>54</v>
      </c>
      <c r="I21" s="19">
        <v>61</v>
      </c>
      <c r="J21" s="48" t="s">
        <v>55</v>
      </c>
      <c r="L21" s="142"/>
    </row>
    <row r="22" spans="1:12" s="32" customFormat="1" ht="18">
      <c r="A22" s="50" t="s">
        <v>56</v>
      </c>
      <c r="B22" s="9">
        <v>1723145411.9442766</v>
      </c>
      <c r="C22" s="9">
        <f t="shared" si="2"/>
        <v>311.39619534952431</v>
      </c>
      <c r="D22" s="79">
        <f t="shared" si="1"/>
        <v>0.17508462894825927</v>
      </c>
      <c r="E22" s="28"/>
      <c r="F22" s="44"/>
      <c r="G22" s="31">
        <v>89</v>
      </c>
      <c r="H22" s="49" t="s">
        <v>57</v>
      </c>
      <c r="I22" s="31">
        <v>1484</v>
      </c>
      <c r="J22" s="49" t="s">
        <v>49</v>
      </c>
      <c r="L22" s="142"/>
    </row>
    <row r="23" spans="1:12" s="32" customFormat="1" ht="15.75">
      <c r="A23" s="59" t="s">
        <v>6</v>
      </c>
      <c r="B23" s="61">
        <v>9841785782.6542721</v>
      </c>
      <c r="C23" s="61">
        <f t="shared" si="2"/>
        <v>1778.5467360561254</v>
      </c>
      <c r="D23" s="81">
        <f t="shared" si="1"/>
        <v>1</v>
      </c>
      <c r="E23" s="28"/>
      <c r="F23" s="44"/>
      <c r="G23" s="31">
        <v>1114</v>
      </c>
      <c r="H23" s="49" t="s">
        <v>58</v>
      </c>
      <c r="I23" s="31">
        <v>3212</v>
      </c>
      <c r="J23" s="49" t="s">
        <v>32</v>
      </c>
      <c r="L23" s="142"/>
    </row>
    <row r="24" spans="1:12" ht="15">
      <c r="A24" s="67" t="s">
        <v>7</v>
      </c>
      <c r="B24" s="68">
        <v>-7684470259.5899897</v>
      </c>
      <c r="C24" s="68">
        <f t="shared" si="2"/>
        <v>-1388.6899999999982</v>
      </c>
      <c r="D24" s="80">
        <f t="shared" si="1"/>
        <v>-0.780800398351846</v>
      </c>
      <c r="E24" s="28"/>
      <c r="F24" s="44"/>
      <c r="H24" s="48"/>
      <c r="J24" s="48"/>
      <c r="L24" s="142"/>
    </row>
    <row r="25" spans="1:12" s="52" customFormat="1" ht="19.5" thickBot="1">
      <c r="A25" s="12" t="s">
        <v>8</v>
      </c>
      <c r="B25" s="13">
        <v>2157315523.0642767</v>
      </c>
      <c r="C25" s="13">
        <f t="shared" si="2"/>
        <v>389.85673605612624</v>
      </c>
      <c r="D25" s="82">
        <f t="shared" si="1"/>
        <v>0.21919960164815347</v>
      </c>
      <c r="E25" s="27"/>
      <c r="F25" s="45"/>
      <c r="G25" s="31">
        <v>-275</v>
      </c>
      <c r="H25" s="49" t="s">
        <v>58</v>
      </c>
      <c r="I25" s="31">
        <v>1823</v>
      </c>
      <c r="J25" s="49" t="s">
        <v>32</v>
      </c>
      <c r="L25" s="142"/>
    </row>
    <row r="26" spans="1:12" ht="13.5" thickTop="1">
      <c r="A26" s="36"/>
      <c r="B26" s="30"/>
      <c r="C26" s="30"/>
      <c r="D26" s="30"/>
      <c r="E26" s="27"/>
      <c r="F26" s="45"/>
      <c r="H26" s="48"/>
      <c r="J26" s="48"/>
    </row>
    <row r="27" spans="1:12" ht="18">
      <c r="A27" s="40" t="s">
        <v>59</v>
      </c>
      <c r="D27" s="19" t="s">
        <v>60</v>
      </c>
      <c r="E27" s="20"/>
      <c r="F27" s="44"/>
      <c r="H27" s="48"/>
      <c r="J27" s="48"/>
    </row>
    <row r="28" spans="1:12" ht="15">
      <c r="A28" s="89" t="s">
        <v>61</v>
      </c>
      <c r="B28" s="76">
        <v>65290684.992739238</v>
      </c>
      <c r="C28" s="74">
        <f t="shared" ref="C28:C33" si="3">B28/C$2</f>
        <v>11.798929305428089</v>
      </c>
      <c r="D28" s="93">
        <f>C28/597</f>
        <v>1.9763700679109028E-2</v>
      </c>
      <c r="E28" s="37">
        <v>62.59</v>
      </c>
      <c r="F28" s="45">
        <v>164</v>
      </c>
      <c r="G28" s="23">
        <v>0</v>
      </c>
      <c r="H28" s="48"/>
      <c r="I28" s="19">
        <v>367</v>
      </c>
      <c r="J28" s="48" t="s">
        <v>62</v>
      </c>
    </row>
    <row r="29" spans="1:12" ht="15">
      <c r="A29" s="90" t="s">
        <v>63</v>
      </c>
      <c r="B29" s="76">
        <v>1178687.44</v>
      </c>
      <c r="C29" s="74">
        <f t="shared" si="3"/>
        <v>0.21300511365905553</v>
      </c>
      <c r="D29" s="93">
        <f t="shared" ref="D29:D55" si="4">C29/597</f>
        <v>3.567924851910478E-4</v>
      </c>
      <c r="E29" s="37">
        <v>915.13</v>
      </c>
      <c r="F29" s="45">
        <v>4</v>
      </c>
      <c r="G29" s="23">
        <v>0</v>
      </c>
      <c r="H29" s="48"/>
      <c r="I29" s="19">
        <v>381</v>
      </c>
      <c r="J29" s="48" t="s">
        <v>62</v>
      </c>
    </row>
    <row r="30" spans="1:12" ht="15">
      <c r="A30" s="90" t="s">
        <v>64</v>
      </c>
      <c r="B30" s="76">
        <v>72285664.632083371</v>
      </c>
      <c r="C30" s="74">
        <f t="shared" si="3"/>
        <v>13.063018819371901</v>
      </c>
      <c r="D30" s="93">
        <f t="shared" si="4"/>
        <v>2.1881103550036685E-2</v>
      </c>
      <c r="E30" s="37">
        <v>13.1</v>
      </c>
      <c r="F30" s="43" t="s">
        <v>30</v>
      </c>
      <c r="G30" s="23">
        <v>5</v>
      </c>
      <c r="H30" s="48" t="s">
        <v>65</v>
      </c>
      <c r="I30" s="19">
        <v>20</v>
      </c>
      <c r="J30" s="48" t="s">
        <v>66</v>
      </c>
    </row>
    <row r="31" spans="1:12" ht="15">
      <c r="A31" s="90" t="s">
        <v>67</v>
      </c>
      <c r="B31" s="76">
        <v>106854028.41000012</v>
      </c>
      <c r="C31" s="74">
        <f t="shared" si="3"/>
        <v>19.31000000000002</v>
      </c>
      <c r="D31" s="93">
        <f t="shared" si="4"/>
        <v>3.2345058626465695E-2</v>
      </c>
      <c r="E31" s="37">
        <v>19.309999999999999</v>
      </c>
      <c r="F31" s="45" t="s">
        <v>30</v>
      </c>
      <c r="G31" s="23">
        <v>8</v>
      </c>
      <c r="H31" s="48" t="s">
        <v>68</v>
      </c>
      <c r="I31" s="19">
        <v>23</v>
      </c>
      <c r="J31" s="48" t="s">
        <v>69</v>
      </c>
    </row>
    <row r="32" spans="1:12" ht="15">
      <c r="A32" s="90" t="s">
        <v>70</v>
      </c>
      <c r="B32" s="76">
        <v>32044755.247979473</v>
      </c>
      <c r="C32" s="74">
        <f t="shared" si="3"/>
        <v>5.7909302348826968</v>
      </c>
      <c r="D32" s="93">
        <f t="shared" si="4"/>
        <v>9.7000506446946345E-3</v>
      </c>
      <c r="E32" s="37">
        <v>10.24</v>
      </c>
      <c r="F32" s="45">
        <v>66</v>
      </c>
      <c r="G32" s="23">
        <v>0</v>
      </c>
      <c r="H32" s="48"/>
      <c r="I32" s="19">
        <v>19</v>
      </c>
      <c r="J32" s="48" t="s">
        <v>71</v>
      </c>
    </row>
    <row r="33" spans="1:10" s="51" customFormat="1" ht="18.75">
      <c r="A33" s="59" t="s">
        <v>9</v>
      </c>
      <c r="B33" s="61">
        <v>277653820.72280204</v>
      </c>
      <c r="C33" s="61">
        <f t="shared" si="3"/>
        <v>50.175883473341734</v>
      </c>
      <c r="D33" s="83">
        <f t="shared" si="4"/>
        <v>8.4046705985497044E-2</v>
      </c>
      <c r="E33" s="28"/>
      <c r="F33" s="44"/>
      <c r="G33" s="26">
        <v>17</v>
      </c>
      <c r="H33" s="49" t="s">
        <v>72</v>
      </c>
      <c r="I33" s="31">
        <v>773</v>
      </c>
      <c r="J33" s="49" t="s">
        <v>62</v>
      </c>
    </row>
    <row r="34" spans="1:10" s="32" customFormat="1" ht="15.75">
      <c r="A34" s="59"/>
      <c r="B34" s="30"/>
      <c r="C34" s="30"/>
      <c r="D34" s="66"/>
      <c r="E34" s="28"/>
      <c r="F34" s="44"/>
      <c r="G34" s="26"/>
      <c r="H34" s="49"/>
      <c r="I34" s="31"/>
      <c r="J34" s="49"/>
    </row>
    <row r="35" spans="1:10" s="32" customFormat="1" ht="15">
      <c r="A35" s="86" t="s">
        <v>73</v>
      </c>
      <c r="B35" s="30"/>
      <c r="C35" s="30"/>
      <c r="D35" s="66"/>
      <c r="E35" s="28"/>
      <c r="F35" s="44"/>
      <c r="G35" s="26"/>
      <c r="H35" s="49"/>
      <c r="I35" s="31"/>
      <c r="J35" s="49"/>
    </row>
    <row r="36" spans="1:10" ht="15">
      <c r="A36" s="87" t="s">
        <v>74</v>
      </c>
      <c r="B36" s="72">
        <v>-5478274.8900000034</v>
      </c>
      <c r="C36" s="74">
        <f t="shared" ref="C36:C46" si="5">B36/C$2</f>
        <v>-0.99000000000000066</v>
      </c>
      <c r="D36" s="93">
        <f t="shared" si="4"/>
        <v>-1.6582914572864332E-3</v>
      </c>
      <c r="E36" s="27"/>
      <c r="F36" s="45"/>
      <c r="G36" s="23"/>
      <c r="H36" s="48"/>
      <c r="I36" s="23"/>
      <c r="J36" s="48"/>
    </row>
    <row r="37" spans="1:10" ht="15">
      <c r="A37" s="88" t="s">
        <v>75</v>
      </c>
      <c r="B37" s="72">
        <v>-10015835.909999993</v>
      </c>
      <c r="C37" s="74">
        <f t="shared" si="5"/>
        <v>-1.8099999999999987</v>
      </c>
      <c r="D37" s="93">
        <f t="shared" si="4"/>
        <v>-3.0318257956448891E-3</v>
      </c>
      <c r="E37" s="27"/>
      <c r="F37" s="45"/>
      <c r="G37" s="23"/>
      <c r="H37" s="48"/>
      <c r="I37" s="23"/>
      <c r="J37" s="48"/>
    </row>
    <row r="38" spans="1:10" ht="15">
      <c r="A38" s="88" t="s">
        <v>76</v>
      </c>
      <c r="B38" s="72">
        <v>-5478274.8900000034</v>
      </c>
      <c r="C38" s="74">
        <f t="shared" si="5"/>
        <v>-0.99000000000000066</v>
      </c>
      <c r="D38" s="93">
        <f t="shared" si="4"/>
        <v>-1.6582914572864332E-3</v>
      </c>
      <c r="E38" s="27"/>
      <c r="F38" s="45"/>
      <c r="G38" s="23"/>
      <c r="H38" s="48"/>
      <c r="I38" s="23"/>
      <c r="J38" s="48"/>
    </row>
    <row r="39" spans="1:10" ht="15">
      <c r="A39" s="88" t="s">
        <v>77</v>
      </c>
      <c r="B39" s="72">
        <v>-55336.109999999971</v>
      </c>
      <c r="C39" s="74">
        <f t="shared" si="5"/>
        <v>-9.999999999999995E-3</v>
      </c>
      <c r="D39" s="93">
        <f t="shared" si="4"/>
        <v>-1.6750418760469003E-5</v>
      </c>
      <c r="E39" s="27"/>
      <c r="F39" s="45"/>
      <c r="G39" s="23"/>
      <c r="H39" s="48"/>
      <c r="I39" s="23"/>
      <c r="J39" s="48"/>
    </row>
    <row r="40" spans="1:10" ht="15">
      <c r="A40" s="88" t="s">
        <v>78</v>
      </c>
      <c r="B40" s="72">
        <v>-124506247.5</v>
      </c>
      <c r="C40" s="74">
        <f t="shared" si="5"/>
        <v>-22.5</v>
      </c>
      <c r="D40" s="93">
        <f t="shared" si="4"/>
        <v>-3.7688442211055273E-2</v>
      </c>
      <c r="E40" s="27"/>
      <c r="F40" s="45"/>
      <c r="G40" s="23"/>
      <c r="H40" s="48"/>
      <c r="I40" s="23"/>
      <c r="J40" s="48"/>
    </row>
    <row r="41" spans="1:10" ht="15">
      <c r="A41" s="88" t="s">
        <v>79</v>
      </c>
      <c r="B41" s="72">
        <v>-331124410.62960017</v>
      </c>
      <c r="C41" s="74">
        <f t="shared" si="5"/>
        <v>-59.838758205012994</v>
      </c>
      <c r="D41" s="93">
        <f t="shared" si="4"/>
        <v>-0.10023242580404186</v>
      </c>
      <c r="E41" s="27"/>
      <c r="F41" s="45"/>
      <c r="G41" s="23">
        <v>-108</v>
      </c>
      <c r="H41" s="48" t="s">
        <v>45</v>
      </c>
      <c r="I41" s="23">
        <v>-6</v>
      </c>
      <c r="J41" s="48" t="s">
        <v>32</v>
      </c>
    </row>
    <row r="42" spans="1:10" ht="15">
      <c r="A42" s="88" t="s">
        <v>80</v>
      </c>
      <c r="B42" s="72">
        <v>0.28001567648607306</v>
      </c>
      <c r="C42" s="74">
        <f t="shared" si="5"/>
        <v>5.0602703458207139E-8</v>
      </c>
      <c r="D42" s="93">
        <f t="shared" si="4"/>
        <v>8.4761647333680304E-11</v>
      </c>
      <c r="E42" s="27"/>
      <c r="F42" s="45"/>
      <c r="G42" s="23">
        <v>-684</v>
      </c>
      <c r="H42" s="48" t="s">
        <v>55</v>
      </c>
      <c r="I42" s="23">
        <v>968</v>
      </c>
      <c r="J42" s="48" t="s">
        <v>81</v>
      </c>
    </row>
    <row r="43" spans="1:10" ht="15">
      <c r="A43" s="88" t="s">
        <v>82</v>
      </c>
      <c r="B43" s="72">
        <v>-1.5250407159328461E-8</v>
      </c>
      <c r="C43" s="74">
        <f t="shared" si="5"/>
        <v>-2.755959383362593E-15</v>
      </c>
      <c r="D43" s="93">
        <f t="shared" si="4"/>
        <v>-4.6163473758167388E-18</v>
      </c>
      <c r="E43" s="27"/>
      <c r="F43" s="45"/>
      <c r="G43" s="23">
        <v>-484</v>
      </c>
      <c r="H43" s="48" t="s">
        <v>83</v>
      </c>
      <c r="I43" s="23">
        <v>576</v>
      </c>
      <c r="J43" s="48" t="s">
        <v>31</v>
      </c>
    </row>
    <row r="44" spans="1:10" ht="15">
      <c r="A44" s="88" t="s">
        <v>84</v>
      </c>
      <c r="B44" s="72">
        <v>-500625539.48810929</v>
      </c>
      <c r="C44" s="74">
        <f t="shared" si="5"/>
        <v>-90.469955240458589</v>
      </c>
      <c r="D44" s="93">
        <f t="shared" si="4"/>
        <v>-0.15154096355185692</v>
      </c>
      <c r="E44" s="27"/>
      <c r="F44" s="45"/>
      <c r="G44" s="23"/>
      <c r="H44" s="48"/>
      <c r="I44" s="23"/>
      <c r="J44" s="48"/>
    </row>
    <row r="45" spans="1:10" ht="15">
      <c r="A45" s="88" t="s">
        <v>85</v>
      </c>
      <c r="B45" s="72">
        <v>192000000</v>
      </c>
      <c r="C45" s="74">
        <f t="shared" si="5"/>
        <v>34.69705405746808</v>
      </c>
      <c r="D45" s="93">
        <f t="shared" si="4"/>
        <v>5.8119018521722077E-2</v>
      </c>
      <c r="E45" s="27"/>
      <c r="F45" s="45"/>
      <c r="G45" s="23"/>
      <c r="H45" s="48"/>
      <c r="I45" s="23"/>
      <c r="J45" s="48"/>
    </row>
    <row r="46" spans="1:10" s="51" customFormat="1" ht="18.75">
      <c r="A46" s="59" t="s">
        <v>86</v>
      </c>
      <c r="B46" s="60">
        <v>-785283919.13769388</v>
      </c>
      <c r="C46" s="61">
        <f t="shared" si="5"/>
        <v>-141.91165933740081</v>
      </c>
      <c r="D46" s="83">
        <f t="shared" si="4"/>
        <v>-0.23770797208944858</v>
      </c>
      <c r="E46" s="28"/>
      <c r="F46" s="44"/>
      <c r="G46" s="26">
        <v>-1201</v>
      </c>
      <c r="H46" s="49" t="s">
        <v>55</v>
      </c>
      <c r="I46" s="26">
        <v>1144</v>
      </c>
      <c r="J46" s="49" t="s">
        <v>81</v>
      </c>
    </row>
    <row r="47" spans="1:10">
      <c r="A47" s="38"/>
      <c r="B47" s="24"/>
      <c r="C47" s="22"/>
      <c r="D47" s="66"/>
      <c r="E47" s="27"/>
      <c r="F47" s="46"/>
      <c r="G47" s="23"/>
      <c r="H47" s="48"/>
      <c r="J47" s="48"/>
    </row>
    <row r="48" spans="1:10">
      <c r="A48" s="38"/>
      <c r="B48" s="24"/>
      <c r="C48" s="22"/>
      <c r="D48" s="66"/>
      <c r="E48" s="27"/>
      <c r="F48" s="46"/>
      <c r="G48" s="23"/>
      <c r="H48" s="48"/>
      <c r="J48" s="48"/>
    </row>
    <row r="49" spans="1:10" ht="36.75" thickBot="1">
      <c r="A49" s="62" t="s">
        <v>11</v>
      </c>
      <c r="B49" s="63">
        <v>1649685424.649385</v>
      </c>
      <c r="C49" s="64">
        <f>B49/C$2</f>
        <v>298.12096019206717</v>
      </c>
      <c r="D49" s="114">
        <f t="shared" si="4"/>
        <v>0.49936509244902372</v>
      </c>
      <c r="E49" s="28"/>
      <c r="F49" s="47"/>
      <c r="G49" s="23">
        <v>-894</v>
      </c>
      <c r="H49" s="48" t="s">
        <v>55</v>
      </c>
      <c r="I49" s="19">
        <v>1911</v>
      </c>
      <c r="J49" s="48" t="s">
        <v>62</v>
      </c>
    </row>
    <row r="50" spans="1:10" ht="18.75" thickTop="1">
      <c r="A50" s="50"/>
      <c r="B50" s="65"/>
      <c r="C50" s="9"/>
      <c r="D50" s="66"/>
      <c r="E50" s="28"/>
      <c r="F50" s="47"/>
      <c r="G50" s="23"/>
      <c r="H50" s="48"/>
      <c r="J50" s="48"/>
    </row>
    <row r="51" spans="1:10" s="21" customFormat="1" ht="18">
      <c r="A51" s="3" t="s">
        <v>12</v>
      </c>
      <c r="B51" s="5">
        <v>808485152.80636096</v>
      </c>
      <c r="C51" s="7">
        <f>B51/C$2</f>
        <v>146.10444297699294</v>
      </c>
      <c r="D51" s="83">
        <f t="shared" si="4"/>
        <v>0.24473106026296976</v>
      </c>
      <c r="E51" s="28"/>
      <c r="F51" s="47"/>
      <c r="G51" s="23">
        <v>-163</v>
      </c>
      <c r="H51" s="48" t="s">
        <v>81</v>
      </c>
      <c r="I51" s="19">
        <v>894</v>
      </c>
      <c r="J51" s="48" t="s">
        <v>44</v>
      </c>
    </row>
    <row r="52" spans="1:10" s="21" customFormat="1" ht="18.75" thickBot="1">
      <c r="A52" s="15" t="s">
        <v>87</v>
      </c>
      <c r="B52" s="16">
        <v>2458170577.4557462</v>
      </c>
      <c r="C52" s="13">
        <f>B52/C$2</f>
        <v>444.22540316906014</v>
      </c>
      <c r="D52" s="85">
        <f t="shared" si="4"/>
        <v>0.74409615271199359</v>
      </c>
      <c r="E52" s="28"/>
      <c r="F52" s="47"/>
      <c r="G52" s="23">
        <v>-907</v>
      </c>
      <c r="H52" s="48" t="s">
        <v>55</v>
      </c>
      <c r="I52" s="19">
        <v>2272</v>
      </c>
      <c r="J52" s="48" t="s">
        <v>62</v>
      </c>
    </row>
    <row r="53" spans="1:10" s="21" customFormat="1" ht="18.75" thickTop="1">
      <c r="A53" s="50"/>
      <c r="B53" s="65"/>
      <c r="C53" s="9"/>
      <c r="D53" s="66"/>
      <c r="E53" s="28"/>
      <c r="F53" s="47"/>
      <c r="G53" s="23"/>
      <c r="H53" s="48"/>
      <c r="I53" s="19"/>
      <c r="J53" s="48"/>
    </row>
    <row r="54" spans="1:10" s="21" customFormat="1" ht="18">
      <c r="A54" s="3" t="s">
        <v>14</v>
      </c>
      <c r="B54" s="5">
        <v>848000000.00000095</v>
      </c>
      <c r="C54" s="7">
        <f>B54/C$2</f>
        <v>153.24532208715087</v>
      </c>
      <c r="D54" s="83">
        <f t="shared" si="4"/>
        <v>0.25669233180427281</v>
      </c>
      <c r="E54" s="28"/>
      <c r="F54" s="47"/>
      <c r="G54" s="23">
        <v>64</v>
      </c>
      <c r="H54" s="48" t="s">
        <v>81</v>
      </c>
      <c r="I54" s="19">
        <v>281</v>
      </c>
      <c r="J54" s="48" t="s">
        <v>88</v>
      </c>
    </row>
    <row r="55" spans="1:10" s="58" customFormat="1" ht="47.25" thickBot="1">
      <c r="A55" s="53" t="s">
        <v>15</v>
      </c>
      <c r="B55" s="54">
        <v>3306170577.4557424</v>
      </c>
      <c r="C55" s="55">
        <f>B55/C$2</f>
        <v>597.47072525621013</v>
      </c>
      <c r="D55" s="84">
        <f t="shared" si="4"/>
        <v>1.0007884845162649</v>
      </c>
      <c r="E55" s="56"/>
      <c r="F55" s="57"/>
      <c r="G55" s="23">
        <v>-729</v>
      </c>
      <c r="H55" s="48" t="s">
        <v>55</v>
      </c>
      <c r="I55" s="19">
        <v>2473</v>
      </c>
      <c r="J55" s="48" t="s">
        <v>62</v>
      </c>
    </row>
    <row r="56" spans="1:10" ht="16.5" thickTop="1">
      <c r="A56" s="97" t="s">
        <v>16</v>
      </c>
      <c r="B56" s="72">
        <v>19883304.764948469</v>
      </c>
      <c r="C56" s="74">
        <f>B56/C$2</f>
        <v>3.5931880222423422</v>
      </c>
      <c r="D56" s="74"/>
      <c r="E56" s="28"/>
      <c r="F56" s="47"/>
      <c r="G56" s="23">
        <v>-901</v>
      </c>
      <c r="H56" s="48" t="s">
        <v>89</v>
      </c>
      <c r="I56" s="19">
        <v>516</v>
      </c>
      <c r="J56" s="48" t="s">
        <v>90</v>
      </c>
    </row>
    <row r="57" spans="1:10" s="32" customFormat="1" ht="31.5">
      <c r="A57" s="98" t="s">
        <v>97</v>
      </c>
      <c r="B57" s="61">
        <v>3326053882.2206974</v>
      </c>
      <c r="C57" s="61">
        <f>B57/C$2</f>
        <v>601.0639132784537</v>
      </c>
      <c r="D57" s="61"/>
      <c r="E57" s="28"/>
      <c r="F57" s="28"/>
      <c r="G57" s="26">
        <v>-888</v>
      </c>
      <c r="H57" s="49" t="s">
        <v>55</v>
      </c>
      <c r="I57" s="31">
        <v>2500</v>
      </c>
      <c r="J57" s="49" t="s">
        <v>62</v>
      </c>
    </row>
    <row r="58" spans="1:10">
      <c r="A58" s="19"/>
      <c r="B58" s="19"/>
      <c r="C58" s="19"/>
      <c r="D58" s="19"/>
      <c r="E58" s="25"/>
      <c r="G58" s="23"/>
    </row>
    <row r="59" spans="1:10">
      <c r="A59" s="19"/>
      <c r="B59" s="19"/>
      <c r="C59" s="19"/>
      <c r="D59" s="19"/>
      <c r="E59" s="25"/>
      <c r="G59" s="23"/>
    </row>
    <row r="60" spans="1:10">
      <c r="A60" s="19"/>
      <c r="B60" s="19"/>
      <c r="C60" s="19"/>
      <c r="D60" s="19"/>
      <c r="E60" s="25"/>
      <c r="G60" s="23"/>
    </row>
    <row r="61" spans="1:10">
      <c r="A61" s="19"/>
      <c r="B61" s="19"/>
      <c r="C61" s="19"/>
      <c r="D61" s="19"/>
      <c r="E61" s="25"/>
      <c r="G61" s="23"/>
    </row>
    <row r="62" spans="1:10">
      <c r="A62" s="19"/>
      <c r="B62" s="19"/>
      <c r="C62" s="19"/>
      <c r="D62" s="19"/>
      <c r="E62" s="25"/>
      <c r="G62" s="23"/>
    </row>
    <row r="63" spans="1:10">
      <c r="A63" s="19"/>
      <c r="B63" s="19"/>
      <c r="C63" s="19"/>
      <c r="D63" s="19"/>
      <c r="E63" s="25"/>
      <c r="G63" s="23"/>
    </row>
    <row r="64" spans="1:10">
      <c r="A64" s="19"/>
      <c r="B64" s="19"/>
      <c r="C64" s="19"/>
      <c r="D64" s="19"/>
      <c r="E64" s="25"/>
      <c r="G64" s="23"/>
    </row>
    <row r="65" spans="1:7">
      <c r="A65" s="19"/>
      <c r="B65" s="19"/>
      <c r="C65" s="19"/>
      <c r="D65" s="19"/>
      <c r="E65" s="25"/>
      <c r="G65" s="23"/>
    </row>
    <row r="66" spans="1:7">
      <c r="A66" s="19"/>
      <c r="B66" s="19"/>
      <c r="C66" s="19"/>
      <c r="D66" s="19"/>
      <c r="E66" s="25"/>
      <c r="G66" s="23"/>
    </row>
    <row r="67" spans="1:7">
      <c r="A67" s="19"/>
      <c r="B67" s="19"/>
      <c r="C67" s="19"/>
      <c r="D67" s="19"/>
      <c r="E67" s="25"/>
      <c r="G67" s="23"/>
    </row>
    <row r="68" spans="1:7">
      <c r="A68" s="19"/>
      <c r="B68" s="19"/>
      <c r="C68" s="19"/>
      <c r="D68" s="19"/>
      <c r="E68" s="25"/>
      <c r="G68" s="23"/>
    </row>
    <row r="69" spans="1:7">
      <c r="A69" s="19"/>
      <c r="B69" s="19"/>
      <c r="C69" s="19"/>
      <c r="D69" s="19"/>
      <c r="E69" s="25"/>
      <c r="G69" s="23"/>
    </row>
    <row r="70" spans="1:7">
      <c r="A70" s="19"/>
      <c r="B70" s="19"/>
      <c r="C70" s="19"/>
      <c r="D70" s="19"/>
      <c r="E70" s="25"/>
      <c r="G70" s="23"/>
    </row>
    <row r="71" spans="1:7">
      <c r="A71" s="19"/>
      <c r="B71" s="19"/>
      <c r="C71" s="19"/>
      <c r="D71" s="19"/>
      <c r="E71" s="25"/>
      <c r="G71" s="23"/>
    </row>
    <row r="72" spans="1:7">
      <c r="A72" s="19"/>
      <c r="B72" s="19"/>
      <c r="C72" s="19"/>
      <c r="D72" s="19"/>
      <c r="E72" s="25"/>
      <c r="G72" s="23"/>
    </row>
    <row r="73" spans="1:7">
      <c r="A73" s="19"/>
      <c r="B73" s="19"/>
      <c r="C73" s="19"/>
      <c r="D73" s="19"/>
      <c r="E73" s="25"/>
      <c r="G73" s="23"/>
    </row>
    <row r="74" spans="1:7">
      <c r="A74" s="19"/>
      <c r="B74" s="19"/>
      <c r="C74" s="19"/>
      <c r="D74" s="19"/>
      <c r="E74" s="25"/>
      <c r="G74" s="23"/>
    </row>
    <row r="75" spans="1:7">
      <c r="A75" s="19"/>
      <c r="B75" s="19"/>
      <c r="C75" s="19"/>
      <c r="D75" s="19"/>
      <c r="E75" s="25"/>
      <c r="G75" s="23"/>
    </row>
    <row r="76" spans="1:7">
      <c r="A76" s="19"/>
      <c r="B76" s="19"/>
      <c r="C76" s="19"/>
      <c r="D76" s="19"/>
      <c r="E76" s="25"/>
      <c r="G76" s="23"/>
    </row>
    <row r="77" spans="1:7">
      <c r="A77" s="19"/>
      <c r="B77" s="19"/>
      <c r="C77" s="19"/>
      <c r="D77" s="19"/>
      <c r="E77" s="25"/>
      <c r="G77" s="23"/>
    </row>
    <row r="78" spans="1:7">
      <c r="A78" s="19"/>
      <c r="B78" s="19"/>
      <c r="C78" s="19"/>
      <c r="D78" s="19"/>
      <c r="E78" s="25"/>
      <c r="G78" s="23"/>
    </row>
    <row r="79" spans="1:7">
      <c r="A79" s="19"/>
      <c r="B79" s="19"/>
      <c r="C79" s="19"/>
      <c r="D79" s="19"/>
      <c r="E79" s="25"/>
      <c r="G79" s="23"/>
    </row>
    <row r="80" spans="1:7">
      <c r="A80" s="19"/>
      <c r="B80" s="19"/>
      <c r="C80" s="19"/>
      <c r="D80" s="19"/>
      <c r="E80" s="25"/>
      <c r="G80" s="23"/>
    </row>
    <row r="81" spans="1:7">
      <c r="A81" s="19"/>
      <c r="B81" s="19"/>
      <c r="C81" s="19"/>
      <c r="D81" s="19"/>
      <c r="E81" s="25"/>
      <c r="G81" s="23"/>
    </row>
    <row r="82" spans="1:7">
      <c r="A82" s="19"/>
      <c r="B82" s="19"/>
      <c r="C82" s="19"/>
      <c r="D82" s="19"/>
      <c r="E82" s="25"/>
      <c r="G82" s="23"/>
    </row>
    <row r="83" spans="1:7">
      <c r="A83" s="19"/>
      <c r="B83" s="19"/>
      <c r="C83" s="19"/>
      <c r="D83" s="19"/>
      <c r="E83" s="25"/>
      <c r="G83" s="23"/>
    </row>
    <row r="84" spans="1:7">
      <c r="A84" s="19"/>
      <c r="B84" s="19"/>
      <c r="C84" s="19"/>
      <c r="D84" s="19"/>
      <c r="E84" s="25"/>
      <c r="G84" s="23"/>
    </row>
    <row r="85" spans="1:7">
      <c r="A85" s="19"/>
      <c r="B85" s="19"/>
      <c r="C85" s="19"/>
      <c r="D85" s="19"/>
      <c r="E85" s="25"/>
      <c r="G85" s="23"/>
    </row>
    <row r="86" spans="1:7">
      <c r="A86" s="19"/>
      <c r="B86" s="19"/>
      <c r="C86" s="19"/>
      <c r="D86" s="19"/>
      <c r="E86" s="25"/>
      <c r="G86" s="23"/>
    </row>
    <row r="87" spans="1:7">
      <c r="A87" s="19"/>
      <c r="B87" s="19"/>
      <c r="C87" s="19"/>
      <c r="D87" s="19"/>
      <c r="E87" s="25"/>
      <c r="G87" s="23"/>
    </row>
    <row r="88" spans="1:7">
      <c r="A88" s="19"/>
      <c r="B88" s="19"/>
      <c r="C88" s="19"/>
      <c r="D88" s="19"/>
      <c r="E88" s="25"/>
    </row>
    <row r="89" spans="1:7">
      <c r="A89" s="19"/>
      <c r="B89" s="19"/>
      <c r="C89" s="19"/>
      <c r="D89" s="19"/>
      <c r="E89" s="25"/>
    </row>
    <row r="90" spans="1:7">
      <c r="A90" s="19"/>
      <c r="B90" s="19"/>
      <c r="C90" s="19"/>
      <c r="D90" s="19"/>
      <c r="E90" s="25"/>
    </row>
    <row r="91" spans="1:7">
      <c r="A91" s="19"/>
      <c r="B91" s="19"/>
      <c r="C91" s="19"/>
      <c r="D91" s="19"/>
      <c r="E91" s="25"/>
    </row>
    <row r="92" spans="1:7">
      <c r="A92" s="19"/>
      <c r="B92" s="19"/>
      <c r="C92" s="19"/>
      <c r="D92" s="19"/>
      <c r="E92" s="25"/>
    </row>
    <row r="93" spans="1:7">
      <c r="A93" s="19"/>
      <c r="B93" s="19"/>
      <c r="C93" s="19"/>
      <c r="D93" s="19"/>
      <c r="E93" s="25"/>
    </row>
    <row r="94" spans="1:7">
      <c r="A94" s="19"/>
      <c r="B94" s="19"/>
      <c r="C94" s="19"/>
      <c r="D94" s="19"/>
      <c r="E94" s="25"/>
    </row>
    <row r="95" spans="1:7">
      <c r="A95" s="19"/>
      <c r="B95" s="19"/>
      <c r="C95" s="19"/>
      <c r="D95" s="19"/>
      <c r="E95" s="25"/>
    </row>
    <row r="96" spans="1:7">
      <c r="A96" s="19"/>
      <c r="B96" s="19"/>
      <c r="C96" s="19"/>
      <c r="D96" s="19"/>
      <c r="E96" s="25"/>
    </row>
    <row r="97" spans="1:5">
      <c r="A97" s="19"/>
      <c r="B97" s="19"/>
      <c r="C97" s="19"/>
      <c r="D97" s="19"/>
      <c r="E97" s="25"/>
    </row>
  </sheetData>
  <hyperlinks>
    <hyperlink ref="F1" r:id="rId1" location="a618-2021" display="https://www.finlex.fi/fi/laki/ajantasa/2021/20210618 - a618-2021" xr:uid="{C54BCCB7-ED4F-4AA7-8763-50E7D456E4FA}"/>
    <hyperlink ref="A14" r:id="rId2" location="L2P7" xr:uid="{511C818B-DE4D-430B-9816-092D5FB2C1BB}"/>
    <hyperlink ref="A17" r:id="rId3" location="L2P8" xr:uid="{DD83BCD5-00F4-4BDA-8F15-E547D53C987F}"/>
    <hyperlink ref="A15" r:id="rId4" location="L2P9" xr:uid="{F47D1893-543F-4524-AC98-758617A1AF11}"/>
    <hyperlink ref="A16" r:id="rId5" location="L2P9" xr:uid="{5101C278-CAC5-4E48-A8AB-5816E67744D7}"/>
    <hyperlink ref="A18" r:id="rId6" location="L2P11" xr:uid="{B74DC8AE-C8FC-402F-A1BB-175DA5189792}"/>
    <hyperlink ref="A19" r:id="rId7" location="L2P10" xr:uid="{C9478199-8773-4C5B-AB5A-C0D008EA38F3}"/>
    <hyperlink ref="A20" r:id="rId8" location="L2P10" xr:uid="{DA9FACFC-901C-454A-A811-C16C298C09CE}"/>
    <hyperlink ref="A21" r:id="rId9" location="L2P12" xr:uid="{FB2B2AB0-A411-46C7-9E28-CBED4DA967AC}"/>
    <hyperlink ref="A29" r:id="rId10" location="L2P17" xr:uid="{14C68AE6-B2E7-46F8-B727-1098EEC4E058}"/>
    <hyperlink ref="A31" r:id="rId11" location="L2P15" xr:uid="{F7AAE2C6-F9CE-47D9-A31C-98E651BBC0AB}"/>
    <hyperlink ref="A32" r:id="rId12" location="L2P16" xr:uid="{784095EB-1566-403E-8F20-FF44336E951A}"/>
    <hyperlink ref="A30" r:id="rId13" location="L2P14" xr:uid="{25CD3794-9E6A-4C74-9976-36929E3AC225}"/>
    <hyperlink ref="A28" r:id="rId14" location="L2P13" xr:uid="{5E73FAE6-C7B8-4DD8-BA94-344276D2BF1E}"/>
    <hyperlink ref="F2" r:id="rId15" location="Pidm46434449435616" display="https://finlex.fi/fi/laki/alkup/2022/20221393 - Pidm46434449435616" xr:uid="{D268F518-93DF-4D1F-9041-5D0FB6BA346F}"/>
    <hyperlink ref="F3" r:id="rId16" display="https://www.finlex.fi/fi/laki/alkup/2023/20231243" xr:uid="{BD75CB8D-153A-4AB1-9E55-B705828ABEB1}"/>
    <hyperlink ref="A56" r:id="rId17" location="L7" xr:uid="{6B5E71AA-20D9-424B-9C09-7C893B5AEE87}"/>
  </hyperlinks>
  <pageMargins left="0.7" right="0.7" top="0.75" bottom="0.75" header="0.3" footer="0.3"/>
  <legacyDrawing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74507-6CB8-443D-9322-5EE274546838}">
  <dimension ref="A1:D72"/>
  <sheetViews>
    <sheetView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RowHeight="18"/>
  <cols>
    <col min="1" max="1" width="81.42578125" style="70" customWidth="1"/>
    <col min="2" max="2" width="14.5703125" style="71" bestFit="1" customWidth="1"/>
    <col min="3" max="3" width="24.7109375" style="71" bestFit="1" customWidth="1"/>
    <col min="4" max="4" width="14.5703125" style="145" bestFit="1" customWidth="1"/>
    <col min="5" max="16384" width="9.140625" style="1"/>
  </cols>
  <sheetData>
    <row r="1" spans="1:4" ht="23.25">
      <c r="A1" s="148" t="s">
        <v>170</v>
      </c>
      <c r="D1" s="40"/>
    </row>
    <row r="2" spans="1:4" ht="25.5">
      <c r="A2" s="77"/>
      <c r="D2" s="40"/>
    </row>
    <row r="3" spans="1:4" s="111" customFormat="1" ht="18.75">
      <c r="A3" s="128"/>
      <c r="B3" s="110" t="s">
        <v>3</v>
      </c>
      <c r="C3" s="110" t="s">
        <v>2</v>
      </c>
      <c r="D3" s="128" t="s">
        <v>169</v>
      </c>
    </row>
    <row r="4" spans="1:4" s="111" customFormat="1" ht="18.75">
      <c r="A4" s="129" t="s">
        <v>91</v>
      </c>
      <c r="B4" s="130">
        <v>478.24614814991514</v>
      </c>
      <c r="C4" s="109">
        <v>2646428146.1100001</v>
      </c>
      <c r="D4" s="143" t="s">
        <v>168</v>
      </c>
    </row>
    <row r="5" spans="1:4" s="111" customFormat="1" ht="18.75">
      <c r="A5" s="131" t="s">
        <v>92</v>
      </c>
      <c r="B5" s="130">
        <v>427.21517681672964</v>
      </c>
      <c r="C5" s="109">
        <v>2364042601.8000002</v>
      </c>
      <c r="D5" s="143" t="s">
        <v>168</v>
      </c>
    </row>
    <row r="6" spans="1:4" s="111" customFormat="1" ht="18.75">
      <c r="A6" s="129" t="s">
        <v>93</v>
      </c>
      <c r="B6" s="130">
        <v>422.12232160157288</v>
      </c>
      <c r="C6" s="109">
        <v>2335860722.1600013</v>
      </c>
      <c r="D6" s="143" t="s">
        <v>168</v>
      </c>
    </row>
    <row r="7" spans="1:4" s="111" customFormat="1" ht="18.75">
      <c r="A7" s="132" t="s">
        <v>14</v>
      </c>
      <c r="B7" s="130">
        <v>153.24532208715087</v>
      </c>
      <c r="C7" s="133">
        <v>848000000.00000095</v>
      </c>
      <c r="D7" s="143"/>
    </row>
    <row r="8" spans="1:4" s="111" customFormat="1" ht="18.75">
      <c r="A8" s="128" t="s">
        <v>43</v>
      </c>
      <c r="B8" s="130">
        <v>153.0456203806159</v>
      </c>
      <c r="C8" s="134">
        <v>846894928.44000041</v>
      </c>
      <c r="D8" s="143" t="s">
        <v>168</v>
      </c>
    </row>
    <row r="9" spans="1:4" s="111" customFormat="1" ht="18.75">
      <c r="A9" s="132" t="s">
        <v>12</v>
      </c>
      <c r="B9" s="130">
        <v>146.10444297699294</v>
      </c>
      <c r="C9" s="133">
        <v>808485152.80636096</v>
      </c>
      <c r="D9" s="143"/>
    </row>
    <row r="10" spans="1:4" s="111" customFormat="1" ht="18.75">
      <c r="A10" s="129" t="s">
        <v>94</v>
      </c>
      <c r="B10" s="130">
        <v>85.89470907875527</v>
      </c>
      <c r="C10" s="109">
        <v>475307907</v>
      </c>
      <c r="D10" s="143" t="s">
        <v>168</v>
      </c>
    </row>
    <row r="11" spans="1:4" s="111" customFormat="1" ht="18.75">
      <c r="A11" s="128" t="s">
        <v>38</v>
      </c>
      <c r="B11" s="130">
        <v>69.18330821922622</v>
      </c>
      <c r="C11" s="134">
        <v>382833515.37830061</v>
      </c>
      <c r="D11" s="143" t="s">
        <v>168</v>
      </c>
    </row>
    <row r="12" spans="1:4" s="111" customFormat="1" ht="18.75">
      <c r="A12" s="129" t="s">
        <v>95</v>
      </c>
      <c r="B12" s="130">
        <v>53.672185059629264</v>
      </c>
      <c r="C12" s="109">
        <v>297000993.64000016</v>
      </c>
      <c r="D12" s="143" t="s">
        <v>168</v>
      </c>
    </row>
    <row r="13" spans="1:4" s="111" customFormat="1" ht="18.75">
      <c r="A13" s="128" t="s">
        <v>46</v>
      </c>
      <c r="B13" s="130">
        <v>37.536695072375409</v>
      </c>
      <c r="C13" s="134">
        <v>207713468.75614235</v>
      </c>
      <c r="D13" s="143" t="s">
        <v>168</v>
      </c>
    </row>
    <row r="14" spans="1:4" s="111" customFormat="1" ht="18.75">
      <c r="A14" s="135" t="s">
        <v>85</v>
      </c>
      <c r="B14" s="130">
        <v>34.69705405746808</v>
      </c>
      <c r="C14" s="133">
        <v>192000000</v>
      </c>
      <c r="D14" s="143"/>
    </row>
    <row r="15" spans="1:4" s="111" customFormat="1" ht="18.75">
      <c r="A15" s="128" t="s">
        <v>53</v>
      </c>
      <c r="B15" s="130">
        <v>28.088514881446155</v>
      </c>
      <c r="C15" s="134">
        <v>155430914.92163414</v>
      </c>
      <c r="D15" s="143" t="s">
        <v>168</v>
      </c>
    </row>
    <row r="16" spans="1:4" s="111" customFormat="1" ht="18.75">
      <c r="A16" s="128" t="s">
        <v>67</v>
      </c>
      <c r="B16" s="130">
        <v>19.31000000000002</v>
      </c>
      <c r="C16" s="136">
        <v>106854028.41000012</v>
      </c>
      <c r="D16" s="143"/>
    </row>
    <row r="17" spans="1:4" s="111" customFormat="1" ht="18.75">
      <c r="A17" s="128" t="s">
        <v>64</v>
      </c>
      <c r="B17" s="130">
        <v>13.063018819371901</v>
      </c>
      <c r="C17" s="136">
        <v>72285664.632083371</v>
      </c>
      <c r="D17" s="143"/>
    </row>
    <row r="18" spans="1:4" s="111" customFormat="1" ht="18.75">
      <c r="A18" s="128" t="s">
        <v>42</v>
      </c>
      <c r="B18" s="130">
        <v>12.087373366975019</v>
      </c>
      <c r="C18" s="134">
        <v>66886822.224600002</v>
      </c>
      <c r="D18" s="143" t="s">
        <v>168</v>
      </c>
    </row>
    <row r="19" spans="1:4" s="111" customFormat="1" ht="18.75">
      <c r="A19" s="128" t="s">
        <v>61</v>
      </c>
      <c r="B19" s="130">
        <v>11.798929305428089</v>
      </c>
      <c r="C19" s="136">
        <v>65290684.992739238</v>
      </c>
      <c r="D19" s="143"/>
    </row>
    <row r="20" spans="1:4" s="111" customFormat="1" ht="18.75">
      <c r="A20" s="128" t="s">
        <v>40</v>
      </c>
      <c r="B20" s="130">
        <v>7.0261513220932938</v>
      </c>
      <c r="C20" s="134">
        <v>38879988.243599996</v>
      </c>
      <c r="D20" s="143" t="s">
        <v>168</v>
      </c>
    </row>
    <row r="21" spans="1:4" s="111" customFormat="1" ht="18.75">
      <c r="A21" s="128" t="s">
        <v>70</v>
      </c>
      <c r="B21" s="130">
        <v>5.7909302348826968</v>
      </c>
      <c r="C21" s="136">
        <v>32044755.247979473</v>
      </c>
      <c r="D21" s="143"/>
    </row>
    <row r="22" spans="1:4" s="111" customFormat="1" ht="18.75">
      <c r="A22" s="128" t="s">
        <v>48</v>
      </c>
      <c r="B22" s="130">
        <v>2.681869932671451</v>
      </c>
      <c r="C22" s="134">
        <v>14840424.960000001</v>
      </c>
      <c r="D22" s="143" t="s">
        <v>168</v>
      </c>
    </row>
    <row r="23" spans="1:4" s="111" customFormat="1" ht="18.75">
      <c r="A23" s="128" t="s">
        <v>51</v>
      </c>
      <c r="B23" s="130">
        <v>1.7466621741210218</v>
      </c>
      <c r="C23" s="134">
        <v>9665349.0200000014</v>
      </c>
      <c r="D23" s="143" t="s">
        <v>168</v>
      </c>
    </row>
    <row r="24" spans="1:4" s="111" customFormat="1" ht="18.75">
      <c r="A24" s="128" t="s">
        <v>63</v>
      </c>
      <c r="B24" s="130">
        <v>0.21300511365905553</v>
      </c>
      <c r="C24" s="136">
        <v>1178687.44</v>
      </c>
      <c r="D24" s="143"/>
    </row>
    <row r="25" spans="1:4" s="111" customFormat="1" ht="18.75">
      <c r="A25" s="135" t="s">
        <v>80</v>
      </c>
      <c r="B25" s="130">
        <v>5.0602703458207139E-8</v>
      </c>
      <c r="C25" s="133">
        <v>0.28001567648607306</v>
      </c>
      <c r="D25" s="143"/>
    </row>
    <row r="26" spans="1:4" s="111" customFormat="1" ht="18.75">
      <c r="A26" s="135" t="s">
        <v>82</v>
      </c>
      <c r="B26" s="130">
        <v>-2.755959383362593E-15</v>
      </c>
      <c r="C26" s="133">
        <v>-1.5250407159328461E-8</v>
      </c>
      <c r="D26" s="143"/>
    </row>
    <row r="27" spans="1:4" s="111" customFormat="1" ht="18.75">
      <c r="A27" s="135" t="s">
        <v>77</v>
      </c>
      <c r="B27" s="130">
        <v>-9.999999999999995E-3</v>
      </c>
      <c r="C27" s="133">
        <v>-55336.109999999971</v>
      </c>
      <c r="D27" s="143"/>
    </row>
    <row r="28" spans="1:4" s="111" customFormat="1" ht="18.75">
      <c r="A28" s="137" t="s">
        <v>74</v>
      </c>
      <c r="B28" s="130">
        <v>-0.99000000000000066</v>
      </c>
      <c r="C28" s="133">
        <v>-5478274.8900000034</v>
      </c>
      <c r="D28" s="143"/>
    </row>
    <row r="29" spans="1:4" s="111" customFormat="1" ht="18.75">
      <c r="A29" s="135" t="s">
        <v>76</v>
      </c>
      <c r="B29" s="130">
        <v>-0.99000000000000066</v>
      </c>
      <c r="C29" s="133">
        <v>-5478274.8900000034</v>
      </c>
      <c r="D29" s="143"/>
    </row>
    <row r="30" spans="1:4" s="111" customFormat="1" ht="18.75">
      <c r="A30" s="135" t="s">
        <v>75</v>
      </c>
      <c r="B30" s="130">
        <v>-1.8099999999999987</v>
      </c>
      <c r="C30" s="133">
        <v>-10015835.909999993</v>
      </c>
      <c r="D30" s="143"/>
    </row>
    <row r="31" spans="1:4" s="111" customFormat="1" ht="18.75">
      <c r="A31" s="135" t="s">
        <v>78</v>
      </c>
      <c r="B31" s="130">
        <v>-22.5</v>
      </c>
      <c r="C31" s="133">
        <v>-124506247.5</v>
      </c>
      <c r="D31" s="143"/>
    </row>
    <row r="32" spans="1:4" s="111" customFormat="1" ht="18.75">
      <c r="A32" s="135" t="s">
        <v>79</v>
      </c>
      <c r="B32" s="130">
        <v>-59.838758205012994</v>
      </c>
      <c r="C32" s="133">
        <v>-331124410.62960017</v>
      </c>
      <c r="D32" s="143"/>
    </row>
    <row r="33" spans="1:4" s="111" customFormat="1" ht="18.75">
      <c r="A33" s="135" t="s">
        <v>84</v>
      </c>
      <c r="B33" s="130">
        <v>-90.469955240458589</v>
      </c>
      <c r="C33" s="133">
        <v>-500625539.48810929</v>
      </c>
      <c r="D33" s="143"/>
    </row>
    <row r="34" spans="1:4" s="111" customFormat="1" ht="18.75">
      <c r="A34" s="138" t="s">
        <v>7</v>
      </c>
      <c r="B34" s="139">
        <v>-1388.6899999999982</v>
      </c>
      <c r="C34" s="139">
        <v>-7684470259.5899897</v>
      </c>
      <c r="D34" s="143"/>
    </row>
    <row r="35" spans="1:4" s="116" customFormat="1" ht="18.75">
      <c r="A35" s="140" t="s">
        <v>96</v>
      </c>
      <c r="B35" s="117">
        <f>SUM(B4:B34)</f>
        <v>597.47072525621343</v>
      </c>
      <c r="C35" s="117">
        <f>SUM(C4:C34)</f>
        <v>3306170577.4557581</v>
      </c>
      <c r="D35" s="144"/>
    </row>
    <row r="36" spans="1:4" s="111" customFormat="1" ht="18.75">
      <c r="A36" s="141"/>
      <c r="D36" s="143"/>
    </row>
    <row r="37" spans="1:4" s="111" customFormat="1" ht="18.75">
      <c r="A37" s="141"/>
      <c r="D37" s="143"/>
    </row>
    <row r="38" spans="1:4">
      <c r="D38" s="40"/>
    </row>
    <row r="39" spans="1:4">
      <c r="D39" s="40"/>
    </row>
    <row r="40" spans="1:4">
      <c r="D40" s="40"/>
    </row>
    <row r="41" spans="1:4">
      <c r="D41" s="40"/>
    </row>
    <row r="42" spans="1:4">
      <c r="D42" s="40"/>
    </row>
    <row r="43" spans="1:4">
      <c r="D43" s="40"/>
    </row>
    <row r="44" spans="1:4">
      <c r="D44" s="40"/>
    </row>
    <row r="45" spans="1:4">
      <c r="D45" s="40"/>
    </row>
    <row r="46" spans="1:4">
      <c r="D46" s="40"/>
    </row>
    <row r="47" spans="1:4">
      <c r="D47" s="40"/>
    </row>
    <row r="48" spans="1:4">
      <c r="D48" s="40"/>
    </row>
    <row r="49" spans="4:4">
      <c r="D49" s="40"/>
    </row>
    <row r="50" spans="4:4">
      <c r="D50" s="40"/>
    </row>
    <row r="51" spans="4:4">
      <c r="D51" s="40"/>
    </row>
    <row r="52" spans="4:4">
      <c r="D52" s="40"/>
    </row>
    <row r="53" spans="4:4">
      <c r="D53" s="40"/>
    </row>
    <row r="54" spans="4:4">
      <c r="D54" s="40"/>
    </row>
    <row r="55" spans="4:4">
      <c r="D55" s="40"/>
    </row>
    <row r="56" spans="4:4">
      <c r="D56" s="40"/>
    </row>
    <row r="57" spans="4:4">
      <c r="D57" s="40"/>
    </row>
    <row r="58" spans="4:4">
      <c r="D58" s="40"/>
    </row>
    <row r="59" spans="4:4">
      <c r="D59" s="40"/>
    </row>
    <row r="60" spans="4:4">
      <c r="D60" s="40"/>
    </row>
    <row r="61" spans="4:4">
      <c r="D61" s="40"/>
    </row>
    <row r="62" spans="4:4">
      <c r="D62" s="40"/>
    </row>
    <row r="63" spans="4:4">
      <c r="D63" s="40"/>
    </row>
    <row r="64" spans="4:4">
      <c r="D64" s="40"/>
    </row>
    <row r="65" spans="4:4">
      <c r="D65" s="40"/>
    </row>
    <row r="66" spans="4:4">
      <c r="D66" s="40"/>
    </row>
    <row r="67" spans="4:4">
      <c r="D67" s="40"/>
    </row>
    <row r="68" spans="4:4">
      <c r="D68" s="40"/>
    </row>
    <row r="69" spans="4:4">
      <c r="D69" s="40"/>
    </row>
    <row r="70" spans="4:4">
      <c r="D70" s="40"/>
    </row>
    <row r="71" spans="4:4">
      <c r="D71" s="40"/>
    </row>
    <row r="72" spans="4:4">
      <c r="D72" s="40"/>
    </row>
  </sheetData>
  <sortState xmlns:xlrd2="http://schemas.microsoft.com/office/spreadsheetml/2017/richdata2" ref="A4:D34">
    <sortCondition descending="1" ref="B4:B34"/>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79564-E67A-4F78-9B86-65996267A5E5}">
  <dimension ref="A1:E47"/>
  <sheetViews>
    <sheetView workbookViewId="0">
      <pane xSplit="1" ySplit="6" topLeftCell="B7" activePane="bottomRight" state="frozen"/>
      <selection pane="topRight" activeCell="B1" sqref="B1"/>
      <selection pane="bottomLeft" activeCell="A3" sqref="A3"/>
      <selection pane="bottomRight"/>
    </sheetView>
  </sheetViews>
  <sheetFormatPr defaultRowHeight="14.25"/>
  <cols>
    <col min="1" max="1" width="47" customWidth="1"/>
    <col min="2" max="2" width="11" style="107" bestFit="1" customWidth="1"/>
    <col min="3" max="3" width="15.5703125" style="107" bestFit="1" customWidth="1"/>
    <col min="4" max="4" width="18.42578125" style="113" bestFit="1" customWidth="1"/>
    <col min="5" max="5" width="22.140625" style="113" bestFit="1" customWidth="1"/>
    <col min="6" max="6" width="37.5703125" bestFit="1" customWidth="1"/>
  </cols>
  <sheetData>
    <row r="1" spans="1:5" s="1" customFormat="1" ht="33.75">
      <c r="A1" s="149" t="s">
        <v>18</v>
      </c>
      <c r="B1" s="106"/>
      <c r="C1" s="106"/>
      <c r="D1" s="24"/>
      <c r="E1" s="113"/>
    </row>
    <row r="2" spans="1:5" s="1" customFormat="1" ht="16.5" customHeight="1">
      <c r="A2" s="150" t="s">
        <v>174</v>
      </c>
      <c r="B2" s="106"/>
      <c r="C2" s="106"/>
      <c r="D2" s="24"/>
      <c r="E2" s="113"/>
    </row>
    <row r="3" spans="1:5" s="1" customFormat="1" ht="16.5" customHeight="1">
      <c r="A3" s="150" t="s">
        <v>175</v>
      </c>
      <c r="B3" s="106"/>
      <c r="C3" s="106"/>
      <c r="D3" s="24"/>
      <c r="E3" s="113"/>
    </row>
    <row r="4" spans="1:5" s="1" customFormat="1" ht="16.5" customHeight="1">
      <c r="A4" s="150" t="s">
        <v>176</v>
      </c>
      <c r="B4" s="106"/>
      <c r="C4" s="106"/>
      <c r="D4" s="24"/>
      <c r="E4" s="113"/>
    </row>
    <row r="5" spans="1:5" s="1" customFormat="1" ht="16.5" customHeight="1">
      <c r="A5" s="149"/>
      <c r="B5" s="106"/>
      <c r="C5" s="106"/>
      <c r="D5" s="24"/>
      <c r="E5" s="113"/>
    </row>
    <row r="6" spans="1:5" s="69" customFormat="1" ht="18.75">
      <c r="A6" s="116"/>
      <c r="B6" s="117" t="s">
        <v>3</v>
      </c>
      <c r="C6" s="117" t="s">
        <v>135</v>
      </c>
      <c r="D6" s="118" t="s">
        <v>147</v>
      </c>
      <c r="E6" s="118" t="s">
        <v>136</v>
      </c>
    </row>
    <row r="7" spans="1:5" s="1" customFormat="1" ht="18">
      <c r="A7" s="108" t="s">
        <v>105</v>
      </c>
      <c r="B7" s="109">
        <f t="shared" ref="B7:B45" si="0">C7/5533611</f>
        <v>120.81211183800235</v>
      </c>
      <c r="C7" s="109">
        <v>668527231</v>
      </c>
      <c r="D7" s="119" t="s">
        <v>148</v>
      </c>
      <c r="E7" s="112" t="s">
        <v>142</v>
      </c>
    </row>
    <row r="8" spans="1:5" s="1" customFormat="1" ht="18">
      <c r="A8" s="108" t="s">
        <v>124</v>
      </c>
      <c r="B8" s="109">
        <f t="shared" si="0"/>
        <v>44.357169486615518</v>
      </c>
      <c r="C8" s="109">
        <v>245455321</v>
      </c>
      <c r="D8" s="120"/>
      <c r="E8" s="112"/>
    </row>
    <row r="9" spans="1:5" s="1" customFormat="1" ht="18">
      <c r="A9" s="108" t="s">
        <v>115</v>
      </c>
      <c r="B9" s="109">
        <f t="shared" si="0"/>
        <v>36.148938369538442</v>
      </c>
      <c r="C9" s="109">
        <v>200034163</v>
      </c>
      <c r="D9" s="120">
        <v>21201.29</v>
      </c>
      <c r="E9" s="112" t="s">
        <v>150</v>
      </c>
    </row>
    <row r="10" spans="1:5" ht="15.75">
      <c r="A10" s="108" t="s">
        <v>116</v>
      </c>
      <c r="B10" s="109">
        <f t="shared" si="0"/>
        <v>14.152411508506832</v>
      </c>
      <c r="C10" s="109">
        <v>78313940</v>
      </c>
      <c r="D10" s="120">
        <v>1327.76</v>
      </c>
      <c r="E10" s="112"/>
    </row>
    <row r="11" spans="1:5" ht="15.75">
      <c r="A11" s="108" t="s">
        <v>123</v>
      </c>
      <c r="B11" s="109">
        <f t="shared" si="0"/>
        <v>12.646918982920917</v>
      </c>
      <c r="C11" s="109">
        <v>69983130</v>
      </c>
      <c r="D11" s="120"/>
      <c r="E11" s="112"/>
    </row>
    <row r="12" spans="1:5" ht="15.75">
      <c r="A12" s="108" t="s">
        <v>98</v>
      </c>
      <c r="B12" s="109">
        <f t="shared" si="0"/>
        <v>11.481791726957315</v>
      </c>
      <c r="C12" s="109">
        <v>63535769</v>
      </c>
      <c r="D12" s="119">
        <v>95.18</v>
      </c>
      <c r="E12" s="112" t="s">
        <v>137</v>
      </c>
    </row>
    <row r="13" spans="1:5" ht="15.75">
      <c r="A13" s="108" t="s">
        <v>114</v>
      </c>
      <c r="B13" s="109">
        <f t="shared" si="0"/>
        <v>10.678332647524375</v>
      </c>
      <c r="C13" s="109">
        <v>59089739</v>
      </c>
      <c r="D13" s="120">
        <v>33979.160000000003</v>
      </c>
      <c r="E13" s="112" t="s">
        <v>149</v>
      </c>
    </row>
    <row r="14" spans="1:5" ht="15.75">
      <c r="A14" s="108" t="s">
        <v>113</v>
      </c>
      <c r="B14" s="109">
        <f t="shared" si="0"/>
        <v>9.0388567248402527</v>
      </c>
      <c r="C14" s="109">
        <v>50017517</v>
      </c>
      <c r="D14" s="120">
        <v>26</v>
      </c>
      <c r="E14" s="112" t="s">
        <v>137</v>
      </c>
    </row>
    <row r="15" spans="1:5" ht="15.75">
      <c r="A15" s="108" t="s">
        <v>99</v>
      </c>
      <c r="B15" s="109">
        <f t="shared" si="0"/>
        <v>6.7052145515830439</v>
      </c>
      <c r="C15" s="109">
        <v>37104049</v>
      </c>
      <c r="D15" s="119">
        <v>89.34</v>
      </c>
      <c r="E15" s="112" t="s">
        <v>137</v>
      </c>
    </row>
    <row r="16" spans="1:5" ht="15.75">
      <c r="A16" s="108" t="s">
        <v>122</v>
      </c>
      <c r="B16" s="109">
        <f t="shared" si="0"/>
        <v>6.4223598297748072</v>
      </c>
      <c r="C16" s="109">
        <v>35538841</v>
      </c>
      <c r="D16" s="120"/>
      <c r="E16" s="112"/>
    </row>
    <row r="17" spans="1:5" ht="15.75">
      <c r="A17" s="108" t="s">
        <v>117</v>
      </c>
      <c r="B17" s="109">
        <f t="shared" si="0"/>
        <v>6.0693986259605168</v>
      </c>
      <c r="C17" s="109">
        <v>33585691</v>
      </c>
      <c r="D17" s="120"/>
      <c r="E17" s="112"/>
    </row>
    <row r="18" spans="1:5" ht="15.75">
      <c r="A18" s="108" t="s">
        <v>108</v>
      </c>
      <c r="B18" s="109">
        <f t="shared" si="0"/>
        <v>5.6807240335469915</v>
      </c>
      <c r="C18" s="109">
        <v>31434917</v>
      </c>
      <c r="D18" s="120"/>
      <c r="E18" s="112" t="s">
        <v>138</v>
      </c>
    </row>
    <row r="19" spans="1:5" ht="15.75">
      <c r="A19" s="108" t="s">
        <v>100</v>
      </c>
      <c r="B19" s="109">
        <f t="shared" si="0"/>
        <v>3.8230383378954538</v>
      </c>
      <c r="C19" s="109">
        <v>21155207</v>
      </c>
      <c r="D19" s="120">
        <v>85071</v>
      </c>
      <c r="E19" s="112" t="s">
        <v>138</v>
      </c>
    </row>
    <row r="20" spans="1:5" ht="15.75">
      <c r="A20" s="108" t="s">
        <v>102</v>
      </c>
      <c r="B20" s="109">
        <f t="shared" si="0"/>
        <v>3.5639984451382651</v>
      </c>
      <c r="C20" s="109">
        <v>19721781</v>
      </c>
      <c r="D20" s="119" t="s">
        <v>139</v>
      </c>
      <c r="E20" s="121" t="s">
        <v>154</v>
      </c>
    </row>
    <row r="21" spans="1:5" ht="15.75">
      <c r="A21" s="108" t="s">
        <v>106</v>
      </c>
      <c r="B21" s="109">
        <f t="shared" si="0"/>
        <v>3.3992996616495086</v>
      </c>
      <c r="C21" s="109">
        <v>18810402</v>
      </c>
      <c r="D21" s="119"/>
      <c r="E21" s="112"/>
    </row>
    <row r="22" spans="1:5" ht="15.75">
      <c r="A22" s="108" t="s">
        <v>120</v>
      </c>
      <c r="B22" s="109">
        <f t="shared" si="0"/>
        <v>2.410312723463937</v>
      </c>
      <c r="C22" s="109">
        <v>13337733</v>
      </c>
      <c r="D22" s="120"/>
      <c r="E22" s="112"/>
    </row>
    <row r="23" spans="1:5" ht="15.75">
      <c r="A23" s="108" t="s">
        <v>101</v>
      </c>
      <c r="B23" s="109">
        <f t="shared" si="0"/>
        <v>1.875183492298248</v>
      </c>
      <c r="C23" s="109">
        <v>10376536</v>
      </c>
      <c r="D23" s="120">
        <v>85071</v>
      </c>
      <c r="E23" s="112" t="s">
        <v>138</v>
      </c>
    </row>
    <row r="24" spans="1:5" ht="15.75">
      <c r="A24" s="108" t="s">
        <v>109</v>
      </c>
      <c r="B24" s="109">
        <f t="shared" si="0"/>
        <v>1.5536838422505665</v>
      </c>
      <c r="C24" s="109">
        <v>8597482</v>
      </c>
      <c r="D24" s="120"/>
      <c r="E24" s="112"/>
    </row>
    <row r="25" spans="1:5" ht="15.75">
      <c r="A25" s="108" t="s">
        <v>103</v>
      </c>
      <c r="B25" s="109">
        <f t="shared" si="0"/>
        <v>1.3820017344912752</v>
      </c>
      <c r="C25" s="109">
        <v>7647460</v>
      </c>
      <c r="D25" s="119" t="s">
        <v>146</v>
      </c>
      <c r="E25" s="121" t="s">
        <v>154</v>
      </c>
    </row>
    <row r="26" spans="1:5" ht="15.75">
      <c r="A26" s="108" t="s">
        <v>153</v>
      </c>
      <c r="B26" s="109">
        <f t="shared" si="0"/>
        <v>1.0637140919374346</v>
      </c>
      <c r="C26" s="109">
        <v>5886180</v>
      </c>
      <c r="D26" s="120">
        <v>3083.38</v>
      </c>
      <c r="E26" s="112"/>
    </row>
    <row r="27" spans="1:5" ht="15.75">
      <c r="A27" s="108" t="s">
        <v>111</v>
      </c>
      <c r="B27" s="109">
        <f t="shared" si="0"/>
        <v>0.50974923969176722</v>
      </c>
      <c r="C27" s="109">
        <v>2820754</v>
      </c>
      <c r="D27" s="120"/>
      <c r="E27" s="112"/>
    </row>
    <row r="28" spans="1:5" ht="15.75">
      <c r="A28" s="108" t="s">
        <v>127</v>
      </c>
      <c r="B28" s="109">
        <f t="shared" si="0"/>
        <v>0.41635868513345081</v>
      </c>
      <c r="C28" s="109">
        <v>2303967</v>
      </c>
      <c r="D28" s="120"/>
      <c r="E28" s="112"/>
    </row>
    <row r="29" spans="1:5" ht="15.75">
      <c r="A29" s="108" t="s">
        <v>107</v>
      </c>
      <c r="B29" s="109">
        <f t="shared" si="0"/>
        <v>0.38743182345126898</v>
      </c>
      <c r="C29" s="109">
        <v>2143897</v>
      </c>
      <c r="D29" s="120">
        <v>10065.26</v>
      </c>
      <c r="E29" s="112" t="s">
        <v>151</v>
      </c>
    </row>
    <row r="30" spans="1:5" ht="15.75">
      <c r="A30" s="108" t="s">
        <v>112</v>
      </c>
      <c r="B30" s="109">
        <f t="shared" si="0"/>
        <v>0.35800095091613776</v>
      </c>
      <c r="C30" s="109">
        <v>1981038</v>
      </c>
      <c r="D30" s="120"/>
      <c r="E30" s="112"/>
    </row>
    <row r="31" spans="1:5" ht="15.75">
      <c r="A31" s="108" t="s">
        <v>110</v>
      </c>
      <c r="B31" s="109">
        <f t="shared" si="0"/>
        <v>0.26745645835964976</v>
      </c>
      <c r="C31" s="109">
        <v>1480000</v>
      </c>
      <c r="D31" s="120"/>
      <c r="E31" s="112"/>
    </row>
    <row r="32" spans="1:5" ht="15.75">
      <c r="A32" s="108" t="s">
        <v>121</v>
      </c>
      <c r="B32" s="109">
        <f t="shared" si="0"/>
        <v>0.18940362811914319</v>
      </c>
      <c r="C32" s="109">
        <v>1048086</v>
      </c>
      <c r="D32" s="120">
        <v>327.37</v>
      </c>
      <c r="E32" s="112"/>
    </row>
    <row r="33" spans="1:5" ht="15.75">
      <c r="A33" s="108" t="s">
        <v>126</v>
      </c>
      <c r="B33" s="109">
        <f t="shared" si="0"/>
        <v>0.12158462168735749</v>
      </c>
      <c r="C33" s="109">
        <v>672802</v>
      </c>
      <c r="D33" s="120"/>
      <c r="E33" s="112"/>
    </row>
    <row r="34" spans="1:5" ht="15.75">
      <c r="A34" s="108" t="s">
        <v>129</v>
      </c>
      <c r="B34" s="109">
        <f t="shared" si="0"/>
        <v>0.11853236521323961</v>
      </c>
      <c r="C34" s="109">
        <v>655912</v>
      </c>
      <c r="D34" s="120"/>
      <c r="E34" s="112"/>
    </row>
    <row r="35" spans="1:5" ht="15.75">
      <c r="A35" s="108" t="s">
        <v>125</v>
      </c>
      <c r="B35" s="109">
        <f t="shared" si="0"/>
        <v>0.10702035253291205</v>
      </c>
      <c r="C35" s="109">
        <v>592209</v>
      </c>
      <c r="D35" s="120"/>
      <c r="E35" s="112"/>
    </row>
    <row r="36" spans="1:5" ht="15.75">
      <c r="A36" s="108" t="s">
        <v>128</v>
      </c>
      <c r="B36" s="109">
        <f t="shared" si="0"/>
        <v>8.5658352204374316E-2</v>
      </c>
      <c r="C36" s="109">
        <v>474000</v>
      </c>
      <c r="D36" s="120"/>
      <c r="E36" s="112"/>
    </row>
    <row r="37" spans="1:5" ht="15.75">
      <c r="A37" s="108" t="s">
        <v>134</v>
      </c>
      <c r="B37" s="109">
        <f t="shared" si="0"/>
        <v>2.9598755676898864E-2</v>
      </c>
      <c r="C37" s="109">
        <v>163788</v>
      </c>
      <c r="D37" s="120"/>
      <c r="E37" s="112"/>
    </row>
    <row r="38" spans="1:5" ht="15.75">
      <c r="A38" s="108" t="s">
        <v>132</v>
      </c>
      <c r="B38" s="109">
        <f t="shared" si="0"/>
        <v>1.6657838796402567E-2</v>
      </c>
      <c r="C38" s="109">
        <v>92178</v>
      </c>
      <c r="D38" s="120"/>
      <c r="E38" s="112"/>
    </row>
    <row r="39" spans="1:5" ht="15.75">
      <c r="A39" s="108" t="s">
        <v>130</v>
      </c>
      <c r="B39" s="109">
        <f t="shared" si="0"/>
        <v>9.9296824442484301E-3</v>
      </c>
      <c r="C39" s="109">
        <v>54947</v>
      </c>
      <c r="D39" s="120"/>
      <c r="E39" s="112"/>
    </row>
    <row r="40" spans="1:5" ht="15.75">
      <c r="A40" s="108" t="s">
        <v>133</v>
      </c>
      <c r="B40" s="109">
        <f t="shared" si="0"/>
        <v>8.9012400763262903E-3</v>
      </c>
      <c r="C40" s="109">
        <v>49256</v>
      </c>
      <c r="D40" s="120"/>
      <c r="E40" s="112"/>
    </row>
    <row r="41" spans="1:5" ht="15.75">
      <c r="A41" s="108" t="s">
        <v>118</v>
      </c>
      <c r="B41" s="109">
        <f t="shared" si="0"/>
        <v>8.0152002010983429E-3</v>
      </c>
      <c r="C41" s="109">
        <v>44353</v>
      </c>
      <c r="D41" s="120"/>
      <c r="E41" s="112"/>
    </row>
    <row r="42" spans="1:5" ht="15.75">
      <c r="A42" s="108" t="s">
        <v>131</v>
      </c>
      <c r="B42" s="109">
        <f t="shared" si="0"/>
        <v>2.5444506308809926E-4</v>
      </c>
      <c r="C42" s="109">
        <v>1408</v>
      </c>
      <c r="D42" s="120"/>
      <c r="E42" s="112"/>
    </row>
    <row r="43" spans="1:5" ht="15.75">
      <c r="A43" s="108" t="s">
        <v>119</v>
      </c>
      <c r="B43" s="109">
        <f t="shared" si="0"/>
        <v>-0.35622363046480859</v>
      </c>
      <c r="C43" s="109">
        <v>-1971203</v>
      </c>
      <c r="D43" s="120"/>
      <c r="E43" s="112"/>
    </row>
    <row r="44" spans="1:5" ht="15.75">
      <c r="A44" s="108" t="s">
        <v>104</v>
      </c>
      <c r="B44" s="109">
        <f t="shared" si="0"/>
        <v>-95.370001433060622</v>
      </c>
      <c r="C44" s="109">
        <v>-527740489</v>
      </c>
      <c r="D44" s="119" t="s">
        <v>140</v>
      </c>
      <c r="E44" s="112" t="s">
        <v>141</v>
      </c>
    </row>
    <row r="45" spans="1:5" ht="15.75">
      <c r="A45" s="108" t="s">
        <v>143</v>
      </c>
      <c r="B45" s="109">
        <f t="shared" si="0"/>
        <v>-204.2200006469555</v>
      </c>
      <c r="C45" s="109">
        <v>-1130074042</v>
      </c>
      <c r="D45" s="120" t="s">
        <v>152</v>
      </c>
      <c r="E45" s="112"/>
    </row>
    <row r="46" spans="1:5" s="32" customFormat="1" ht="15.75">
      <c r="A46" s="122" t="s">
        <v>155</v>
      </c>
      <c r="B46" s="117">
        <f>SUM(B7:B45)</f>
        <v>5.9537885839824298</v>
      </c>
      <c r="C46" s="117">
        <f>SUM(C7:C45)</f>
        <v>32945950</v>
      </c>
      <c r="D46" s="115"/>
      <c r="E46" s="115"/>
    </row>
    <row r="47" spans="1:5" ht="15.75">
      <c r="A47" s="110"/>
      <c r="B47" s="109"/>
      <c r="C47" s="109"/>
    </row>
  </sheetData>
  <sortState xmlns:xlrd2="http://schemas.microsoft.com/office/spreadsheetml/2017/richdata2" ref="A7:E45">
    <sortCondition descending="1" ref="C7:C45"/>
  </sortState>
  <hyperlinks>
    <hyperlink ref="A2" r:id="rId1" display="https://www.finlex.fi/fi/laki/ajantasa/2009/20091705" xr:uid="{B184D546-64A9-4CC7-9440-E5191B549259}"/>
    <hyperlink ref="A3" r:id="rId2" display="https://tutkibudjettia.fi/talousarvio/menot/29" xr:uid="{B8500559-4166-4FB5-9624-8672CD5590AE}"/>
    <hyperlink ref="A4" r:id="rId3" display="https://vos.oph.fi/rap/" xr:uid="{5A54B16D-61C4-4308-BA74-B503945EB28E}"/>
  </hyperlinks>
  <pageMargins left="0.7" right="0.7" top="0.75" bottom="0.75" header="0.3" footer="0.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5</vt:i4>
      </vt:variant>
    </vt:vector>
  </HeadingPairs>
  <TitlesOfParts>
    <vt:vector size="5" baseType="lpstr">
      <vt:lpstr>Tietoja aineistosta</vt:lpstr>
      <vt:lpstr>VM 1</vt:lpstr>
      <vt:lpstr>VM 2</vt:lpstr>
      <vt:lpstr>VM 3</vt:lpstr>
      <vt:lpstr>OKM 1</vt:lpstr>
    </vt:vector>
  </TitlesOfParts>
  <Manager/>
  <Company>KL FCG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Riikonen Olli</dc:creator>
  <cp:keywords/>
  <dc:description/>
  <cp:lastModifiedBy>Riikonen Olli</cp:lastModifiedBy>
  <cp:revision/>
  <dcterms:created xsi:type="dcterms:W3CDTF">2024-01-05T12:09:47Z</dcterms:created>
  <dcterms:modified xsi:type="dcterms:W3CDTF">2024-04-12T11:43:31Z</dcterms:modified>
  <cp:category/>
  <cp:contentStatus/>
</cp:coreProperties>
</file>