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olli_riikonen_kuntaliitto_fi/Documents/VOS-laskelmat 2023/"/>
    </mc:Choice>
  </mc:AlternateContent>
  <xr:revisionPtr revIDLastSave="0" documentId="8_{B32BC50E-6CEA-47D4-A52E-101E38B08E2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Tietoa aineistosta" sheetId="4" r:id="rId1"/>
    <sheet name="Vos-laskelma" sheetId="3" r:id="rId2"/>
    <sheet name="Kotikuntakorvaukset" sheetId="5" r:id="rId3"/>
    <sheet name="Pp-vos-erittely" sheetId="9" state="hidden" r:id="rId4"/>
    <sheet name="Siirtolaskelmavertailu" sheetId="10" r:id="rId5"/>
    <sheet name="Siirtolaskelmavertailu2" sheetId="12" r:id="rId6"/>
    <sheet name="VMpp-vos-erittely" sheetId="11" r:id="rId7"/>
  </sheets>
  <definedNames>
    <definedName name="_xlnm._FilterDatabase" localSheetId="2" hidden="1">Kotikuntakorvaukset!$A$10:$N$10</definedName>
    <definedName name="_xlnm._FilterDatabase" localSheetId="4" hidden="1">Siirtolaskelmavertailu!$A$14:$R$14</definedName>
    <definedName name="_xlnm._FilterDatabase" localSheetId="5" hidden="1">Siirtolaskelmavertailu2!$A$10:$AF$10</definedName>
    <definedName name="_xlnm._FilterDatabase" localSheetId="6" hidden="1">'VMpp-vos-erittely'!$A$10:$Z$10</definedName>
    <definedName name="_xlnm._FilterDatabase" localSheetId="1" hidden="1">'Vos-laskelma'!$A$10:$AG$10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0" i="11" l="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6" i="11"/>
  <c r="Y247" i="11"/>
  <c r="Y248" i="11"/>
  <c r="Y249" i="11"/>
  <c r="Y250" i="11"/>
  <c r="Y251" i="11"/>
  <c r="Y252" i="11"/>
  <c r="Y253" i="11"/>
  <c r="Y254" i="11"/>
  <c r="Y255" i="11"/>
  <c r="Y256" i="11"/>
  <c r="Y257" i="11"/>
  <c r="Y258" i="11"/>
  <c r="Y259" i="11"/>
  <c r="Y260" i="11"/>
  <c r="Y261" i="11"/>
  <c r="Y262" i="11"/>
  <c r="Y263" i="11"/>
  <c r="Y264" i="11"/>
  <c r="Y265" i="11"/>
  <c r="Y266" i="11"/>
  <c r="Y267" i="11"/>
  <c r="Y268" i="11"/>
  <c r="Y269" i="11"/>
  <c r="Y270" i="11"/>
  <c r="Y271" i="11"/>
  <c r="Y272" i="11"/>
  <c r="Y273" i="11"/>
  <c r="Y274" i="11"/>
  <c r="Y275" i="11"/>
  <c r="Y276" i="11"/>
  <c r="Y277" i="11"/>
  <c r="Y278" i="11"/>
  <c r="Y279" i="11"/>
  <c r="Y280" i="11"/>
  <c r="Y281" i="11"/>
  <c r="Y282" i="11"/>
  <c r="Y283" i="11"/>
  <c r="Y284" i="11"/>
  <c r="Y285" i="11"/>
  <c r="Y286" i="11"/>
  <c r="Y287" i="11"/>
  <c r="Y288" i="11"/>
  <c r="Y289" i="11"/>
  <c r="Y290" i="11"/>
  <c r="Y291" i="11"/>
  <c r="Y292" i="11"/>
  <c r="Y293" i="11"/>
  <c r="Y294" i="11"/>
  <c r="Y295" i="11"/>
  <c r="Y296" i="11"/>
  <c r="Y297" i="11"/>
  <c r="Y298" i="11"/>
  <c r="Y299" i="11"/>
  <c r="Y300" i="11"/>
  <c r="Y301" i="11"/>
  <c r="Y302" i="11"/>
  <c r="Y303" i="11"/>
  <c r="Y11" i="11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202" i="12"/>
  <c r="R203" i="12"/>
  <c r="R204" i="12"/>
  <c r="R205" i="12"/>
  <c r="R206" i="12"/>
  <c r="R207" i="12"/>
  <c r="R208" i="12"/>
  <c r="R209" i="12"/>
  <c r="R210" i="12"/>
  <c r="R211" i="12"/>
  <c r="R212" i="12"/>
  <c r="R213" i="12"/>
  <c r="R214" i="12"/>
  <c r="R215" i="12"/>
  <c r="R216" i="12"/>
  <c r="R217" i="12"/>
  <c r="R218" i="12"/>
  <c r="R219" i="12"/>
  <c r="R220" i="12"/>
  <c r="R221" i="12"/>
  <c r="R222" i="12"/>
  <c r="R223" i="12"/>
  <c r="R224" i="12"/>
  <c r="R225" i="12"/>
  <c r="R226" i="12"/>
  <c r="R227" i="12"/>
  <c r="R228" i="12"/>
  <c r="R229" i="12"/>
  <c r="R230" i="12"/>
  <c r="R231" i="12"/>
  <c r="R232" i="12"/>
  <c r="R233" i="12"/>
  <c r="R234" i="12"/>
  <c r="R235" i="12"/>
  <c r="R236" i="12"/>
  <c r="R237" i="12"/>
  <c r="R238" i="12"/>
  <c r="R239" i="12"/>
  <c r="R240" i="12"/>
  <c r="R241" i="12"/>
  <c r="R242" i="12"/>
  <c r="R243" i="12"/>
  <c r="R244" i="12"/>
  <c r="R245" i="12"/>
  <c r="R246" i="12"/>
  <c r="R247" i="12"/>
  <c r="R248" i="12"/>
  <c r="R249" i="12"/>
  <c r="R250" i="12"/>
  <c r="R251" i="12"/>
  <c r="R252" i="12"/>
  <c r="R253" i="12"/>
  <c r="R254" i="12"/>
  <c r="R255" i="12"/>
  <c r="R256" i="12"/>
  <c r="R257" i="12"/>
  <c r="R258" i="12"/>
  <c r="R259" i="12"/>
  <c r="R260" i="12"/>
  <c r="R261" i="12"/>
  <c r="R262" i="12"/>
  <c r="R263" i="12"/>
  <c r="R264" i="12"/>
  <c r="R265" i="12"/>
  <c r="R266" i="12"/>
  <c r="R267" i="12"/>
  <c r="R268" i="12"/>
  <c r="R269" i="12"/>
  <c r="R270" i="12"/>
  <c r="R271" i="12"/>
  <c r="R272" i="12"/>
  <c r="R273" i="12"/>
  <c r="R274" i="12"/>
  <c r="R275" i="12"/>
  <c r="R276" i="12"/>
  <c r="R277" i="12"/>
  <c r="R278" i="12"/>
  <c r="R279" i="12"/>
  <c r="R280" i="12"/>
  <c r="R281" i="12"/>
  <c r="R282" i="12"/>
  <c r="R283" i="12"/>
  <c r="R284" i="12"/>
  <c r="R285" i="12"/>
  <c r="R286" i="12"/>
  <c r="R287" i="12"/>
  <c r="R288" i="12"/>
  <c r="R289" i="12"/>
  <c r="R290" i="12"/>
  <c r="R291" i="12"/>
  <c r="R292" i="12"/>
  <c r="R293" i="12"/>
  <c r="R294" i="12"/>
  <c r="R295" i="12"/>
  <c r="R296" i="12"/>
  <c r="R297" i="12"/>
  <c r="R298" i="12"/>
  <c r="R299" i="12"/>
  <c r="R300" i="12"/>
  <c r="R301" i="12"/>
  <c r="R302" i="12"/>
  <c r="R303" i="12"/>
  <c r="R10" i="12"/>
  <c r="R11" i="12"/>
  <c r="U12" i="3" l="1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11" i="3"/>
  <c r="U10" i="3"/>
  <c r="V12" i="11"/>
  <c r="X12" i="11" s="1"/>
  <c r="V20" i="11"/>
  <c r="X20" i="11" s="1"/>
  <c r="V28" i="11"/>
  <c r="X28" i="11" s="1"/>
  <c r="V36" i="11"/>
  <c r="X36" i="11" s="1"/>
  <c r="V44" i="11"/>
  <c r="X44" i="11" s="1"/>
  <c r="V52" i="11"/>
  <c r="X52" i="11" s="1"/>
  <c r="V60" i="11"/>
  <c r="X60" i="11" s="1"/>
  <c r="V68" i="11"/>
  <c r="X68" i="11" s="1"/>
  <c r="V76" i="11"/>
  <c r="X76" i="11" s="1"/>
  <c r="V84" i="11"/>
  <c r="X84" i="11" s="1"/>
  <c r="V92" i="11"/>
  <c r="X92" i="11" s="1"/>
  <c r="V100" i="11"/>
  <c r="X100" i="11" s="1"/>
  <c r="V108" i="11"/>
  <c r="X108" i="11" s="1"/>
  <c r="V116" i="11"/>
  <c r="X116" i="11" s="1"/>
  <c r="V124" i="11"/>
  <c r="X124" i="11" s="1"/>
  <c r="V132" i="11"/>
  <c r="X132" i="11" s="1"/>
  <c r="V140" i="11"/>
  <c r="X140" i="11" s="1"/>
  <c r="V148" i="11"/>
  <c r="X148" i="11" s="1"/>
  <c r="V156" i="11"/>
  <c r="X156" i="11" s="1"/>
  <c r="V164" i="11"/>
  <c r="X164" i="11" s="1"/>
  <c r="V172" i="11"/>
  <c r="X172" i="11" s="1"/>
  <c r="V180" i="11"/>
  <c r="X180" i="11" s="1"/>
  <c r="V188" i="11"/>
  <c r="X188" i="11" s="1"/>
  <c r="V196" i="11"/>
  <c r="X196" i="11" s="1"/>
  <c r="V204" i="11"/>
  <c r="X204" i="11" s="1"/>
  <c r="V212" i="11"/>
  <c r="X212" i="11" s="1"/>
  <c r="V220" i="11"/>
  <c r="X220" i="11" s="1"/>
  <c r="V228" i="11"/>
  <c r="X228" i="11" s="1"/>
  <c r="V236" i="11"/>
  <c r="X236" i="11" s="1"/>
  <c r="V244" i="11"/>
  <c r="X244" i="11" s="1"/>
  <c r="V252" i="11"/>
  <c r="X252" i="11" s="1"/>
  <c r="V260" i="11"/>
  <c r="X260" i="11" s="1"/>
  <c r="V268" i="11"/>
  <c r="X268" i="11" s="1"/>
  <c r="V276" i="11"/>
  <c r="X276" i="11" s="1"/>
  <c r="V284" i="11"/>
  <c r="X284" i="11" s="1"/>
  <c r="V292" i="11"/>
  <c r="X292" i="11" s="1"/>
  <c r="V300" i="11"/>
  <c r="X300" i="11" s="1"/>
  <c r="T11" i="11"/>
  <c r="V11" i="11" s="1"/>
  <c r="X11" i="11" s="1"/>
  <c r="T12" i="11"/>
  <c r="T13" i="11"/>
  <c r="V13" i="11" s="1"/>
  <c r="X13" i="11" s="1"/>
  <c r="T14" i="11"/>
  <c r="V14" i="11" s="1"/>
  <c r="X14" i="11" s="1"/>
  <c r="T15" i="11"/>
  <c r="V15" i="11" s="1"/>
  <c r="X15" i="11" s="1"/>
  <c r="T16" i="11"/>
  <c r="V16" i="11" s="1"/>
  <c r="X16" i="11" s="1"/>
  <c r="T17" i="11"/>
  <c r="V17" i="11" s="1"/>
  <c r="X17" i="11" s="1"/>
  <c r="T18" i="11"/>
  <c r="V18" i="11" s="1"/>
  <c r="X18" i="11" s="1"/>
  <c r="T19" i="11"/>
  <c r="V19" i="11" s="1"/>
  <c r="X19" i="11" s="1"/>
  <c r="T20" i="11"/>
  <c r="T21" i="11"/>
  <c r="V21" i="11" s="1"/>
  <c r="X21" i="11" s="1"/>
  <c r="T22" i="11"/>
  <c r="V22" i="11" s="1"/>
  <c r="X22" i="11" s="1"/>
  <c r="T23" i="11"/>
  <c r="V23" i="11" s="1"/>
  <c r="X23" i="11" s="1"/>
  <c r="T24" i="11"/>
  <c r="V24" i="11" s="1"/>
  <c r="X24" i="11" s="1"/>
  <c r="T25" i="11"/>
  <c r="V25" i="11" s="1"/>
  <c r="X25" i="11" s="1"/>
  <c r="T26" i="11"/>
  <c r="V26" i="11" s="1"/>
  <c r="X26" i="11" s="1"/>
  <c r="T27" i="11"/>
  <c r="V27" i="11" s="1"/>
  <c r="X27" i="11" s="1"/>
  <c r="T28" i="11"/>
  <c r="T29" i="11"/>
  <c r="V29" i="11" s="1"/>
  <c r="X29" i="11" s="1"/>
  <c r="T30" i="11"/>
  <c r="V30" i="11" s="1"/>
  <c r="X30" i="11" s="1"/>
  <c r="T31" i="11"/>
  <c r="V31" i="11" s="1"/>
  <c r="X31" i="11" s="1"/>
  <c r="T32" i="11"/>
  <c r="V32" i="11" s="1"/>
  <c r="X32" i="11" s="1"/>
  <c r="T33" i="11"/>
  <c r="V33" i="11" s="1"/>
  <c r="X33" i="11" s="1"/>
  <c r="T34" i="11"/>
  <c r="V34" i="11" s="1"/>
  <c r="X34" i="11" s="1"/>
  <c r="T35" i="11"/>
  <c r="V35" i="11" s="1"/>
  <c r="X35" i="11" s="1"/>
  <c r="T36" i="11"/>
  <c r="T37" i="11"/>
  <c r="V37" i="11" s="1"/>
  <c r="X37" i="11" s="1"/>
  <c r="T38" i="11"/>
  <c r="V38" i="11" s="1"/>
  <c r="X38" i="11" s="1"/>
  <c r="T39" i="11"/>
  <c r="V39" i="11" s="1"/>
  <c r="X39" i="11" s="1"/>
  <c r="T40" i="11"/>
  <c r="V40" i="11" s="1"/>
  <c r="X40" i="11" s="1"/>
  <c r="T41" i="11"/>
  <c r="V41" i="11" s="1"/>
  <c r="X41" i="11" s="1"/>
  <c r="T42" i="11"/>
  <c r="V42" i="11" s="1"/>
  <c r="X42" i="11" s="1"/>
  <c r="T43" i="11"/>
  <c r="V43" i="11" s="1"/>
  <c r="X43" i="11" s="1"/>
  <c r="T44" i="11"/>
  <c r="T45" i="11"/>
  <c r="V45" i="11" s="1"/>
  <c r="X45" i="11" s="1"/>
  <c r="T46" i="11"/>
  <c r="V46" i="11" s="1"/>
  <c r="X46" i="11" s="1"/>
  <c r="T47" i="11"/>
  <c r="V47" i="11" s="1"/>
  <c r="X47" i="11" s="1"/>
  <c r="T48" i="11"/>
  <c r="V48" i="11" s="1"/>
  <c r="X48" i="11" s="1"/>
  <c r="T49" i="11"/>
  <c r="V49" i="11" s="1"/>
  <c r="X49" i="11" s="1"/>
  <c r="T50" i="11"/>
  <c r="V50" i="11" s="1"/>
  <c r="X50" i="11" s="1"/>
  <c r="T51" i="11"/>
  <c r="V51" i="11" s="1"/>
  <c r="X51" i="11" s="1"/>
  <c r="T52" i="11"/>
  <c r="T53" i="11"/>
  <c r="V53" i="11" s="1"/>
  <c r="X53" i="11" s="1"/>
  <c r="T54" i="11"/>
  <c r="V54" i="11" s="1"/>
  <c r="X54" i="11" s="1"/>
  <c r="T55" i="11"/>
  <c r="V55" i="11" s="1"/>
  <c r="X55" i="11" s="1"/>
  <c r="T56" i="11"/>
  <c r="V56" i="11" s="1"/>
  <c r="X56" i="11" s="1"/>
  <c r="T57" i="11"/>
  <c r="V57" i="11" s="1"/>
  <c r="X57" i="11" s="1"/>
  <c r="T58" i="11"/>
  <c r="V58" i="11" s="1"/>
  <c r="X58" i="11" s="1"/>
  <c r="T59" i="11"/>
  <c r="V59" i="11" s="1"/>
  <c r="X59" i="11" s="1"/>
  <c r="T60" i="11"/>
  <c r="T61" i="11"/>
  <c r="V61" i="11" s="1"/>
  <c r="X61" i="11" s="1"/>
  <c r="T62" i="11"/>
  <c r="V62" i="11" s="1"/>
  <c r="X62" i="11" s="1"/>
  <c r="T63" i="11"/>
  <c r="V63" i="11" s="1"/>
  <c r="X63" i="11" s="1"/>
  <c r="T64" i="11"/>
  <c r="V64" i="11" s="1"/>
  <c r="X64" i="11" s="1"/>
  <c r="T65" i="11"/>
  <c r="V65" i="11" s="1"/>
  <c r="X65" i="11" s="1"/>
  <c r="T66" i="11"/>
  <c r="V66" i="11" s="1"/>
  <c r="X66" i="11" s="1"/>
  <c r="T67" i="11"/>
  <c r="V67" i="11" s="1"/>
  <c r="X67" i="11" s="1"/>
  <c r="T68" i="11"/>
  <c r="T69" i="11"/>
  <c r="V69" i="11" s="1"/>
  <c r="X69" i="11" s="1"/>
  <c r="T70" i="11"/>
  <c r="V70" i="11" s="1"/>
  <c r="X70" i="11" s="1"/>
  <c r="T71" i="11"/>
  <c r="V71" i="11" s="1"/>
  <c r="X71" i="11" s="1"/>
  <c r="T72" i="11"/>
  <c r="V72" i="11" s="1"/>
  <c r="X72" i="11" s="1"/>
  <c r="T73" i="11"/>
  <c r="V73" i="11" s="1"/>
  <c r="X73" i="11" s="1"/>
  <c r="T74" i="11"/>
  <c r="V74" i="11" s="1"/>
  <c r="X74" i="11" s="1"/>
  <c r="T75" i="11"/>
  <c r="V75" i="11" s="1"/>
  <c r="X75" i="11" s="1"/>
  <c r="T76" i="11"/>
  <c r="T77" i="11"/>
  <c r="V77" i="11" s="1"/>
  <c r="X77" i="11" s="1"/>
  <c r="T78" i="11"/>
  <c r="V78" i="11" s="1"/>
  <c r="X78" i="11" s="1"/>
  <c r="T79" i="11"/>
  <c r="V79" i="11" s="1"/>
  <c r="X79" i="11" s="1"/>
  <c r="T80" i="11"/>
  <c r="V80" i="11" s="1"/>
  <c r="X80" i="11" s="1"/>
  <c r="T81" i="11"/>
  <c r="V81" i="11" s="1"/>
  <c r="X81" i="11" s="1"/>
  <c r="T82" i="11"/>
  <c r="V82" i="11" s="1"/>
  <c r="X82" i="11" s="1"/>
  <c r="T83" i="11"/>
  <c r="V83" i="11" s="1"/>
  <c r="X83" i="11" s="1"/>
  <c r="T84" i="11"/>
  <c r="T85" i="11"/>
  <c r="V85" i="11" s="1"/>
  <c r="X85" i="11" s="1"/>
  <c r="T86" i="11"/>
  <c r="V86" i="11" s="1"/>
  <c r="X86" i="11" s="1"/>
  <c r="T87" i="11"/>
  <c r="V87" i="11" s="1"/>
  <c r="X87" i="11" s="1"/>
  <c r="T88" i="11"/>
  <c r="V88" i="11" s="1"/>
  <c r="X88" i="11" s="1"/>
  <c r="T89" i="11"/>
  <c r="V89" i="11" s="1"/>
  <c r="X89" i="11" s="1"/>
  <c r="T90" i="11"/>
  <c r="V90" i="11" s="1"/>
  <c r="X90" i="11" s="1"/>
  <c r="T91" i="11"/>
  <c r="V91" i="11" s="1"/>
  <c r="X91" i="11" s="1"/>
  <c r="T92" i="11"/>
  <c r="T93" i="11"/>
  <c r="V93" i="11" s="1"/>
  <c r="X93" i="11" s="1"/>
  <c r="T94" i="11"/>
  <c r="V94" i="11" s="1"/>
  <c r="X94" i="11" s="1"/>
  <c r="T95" i="11"/>
  <c r="V95" i="11" s="1"/>
  <c r="X95" i="11" s="1"/>
  <c r="T96" i="11"/>
  <c r="V96" i="11" s="1"/>
  <c r="X96" i="11" s="1"/>
  <c r="T97" i="11"/>
  <c r="V97" i="11" s="1"/>
  <c r="X97" i="11" s="1"/>
  <c r="T98" i="11"/>
  <c r="V98" i="11" s="1"/>
  <c r="X98" i="11" s="1"/>
  <c r="T99" i="11"/>
  <c r="V99" i="11" s="1"/>
  <c r="X99" i="11" s="1"/>
  <c r="T100" i="11"/>
  <c r="T101" i="11"/>
  <c r="V101" i="11" s="1"/>
  <c r="X101" i="11" s="1"/>
  <c r="T102" i="11"/>
  <c r="V102" i="11" s="1"/>
  <c r="X102" i="11" s="1"/>
  <c r="T103" i="11"/>
  <c r="V103" i="11" s="1"/>
  <c r="X103" i="11" s="1"/>
  <c r="T104" i="11"/>
  <c r="V104" i="11" s="1"/>
  <c r="X104" i="11" s="1"/>
  <c r="T105" i="11"/>
  <c r="V105" i="11" s="1"/>
  <c r="X105" i="11" s="1"/>
  <c r="T106" i="11"/>
  <c r="V106" i="11" s="1"/>
  <c r="X106" i="11" s="1"/>
  <c r="T107" i="11"/>
  <c r="V107" i="11" s="1"/>
  <c r="X107" i="11" s="1"/>
  <c r="T108" i="11"/>
  <c r="T109" i="11"/>
  <c r="V109" i="11" s="1"/>
  <c r="X109" i="11" s="1"/>
  <c r="T110" i="11"/>
  <c r="V110" i="11" s="1"/>
  <c r="X110" i="11" s="1"/>
  <c r="T111" i="11"/>
  <c r="V111" i="11" s="1"/>
  <c r="X111" i="11" s="1"/>
  <c r="T112" i="11"/>
  <c r="V112" i="11" s="1"/>
  <c r="X112" i="11" s="1"/>
  <c r="T113" i="11"/>
  <c r="V113" i="11" s="1"/>
  <c r="X113" i="11" s="1"/>
  <c r="T114" i="11"/>
  <c r="V114" i="11" s="1"/>
  <c r="X114" i="11" s="1"/>
  <c r="T115" i="11"/>
  <c r="V115" i="11" s="1"/>
  <c r="X115" i="11" s="1"/>
  <c r="T116" i="11"/>
  <c r="T117" i="11"/>
  <c r="V117" i="11" s="1"/>
  <c r="X117" i="11" s="1"/>
  <c r="T118" i="11"/>
  <c r="V118" i="11" s="1"/>
  <c r="X118" i="11" s="1"/>
  <c r="T119" i="11"/>
  <c r="V119" i="11" s="1"/>
  <c r="X119" i="11" s="1"/>
  <c r="T120" i="11"/>
  <c r="V120" i="11" s="1"/>
  <c r="X120" i="11" s="1"/>
  <c r="T121" i="11"/>
  <c r="V121" i="11" s="1"/>
  <c r="X121" i="11" s="1"/>
  <c r="T122" i="11"/>
  <c r="V122" i="11" s="1"/>
  <c r="X122" i="11" s="1"/>
  <c r="T123" i="11"/>
  <c r="V123" i="11" s="1"/>
  <c r="X123" i="11" s="1"/>
  <c r="T124" i="11"/>
  <c r="T125" i="11"/>
  <c r="V125" i="11" s="1"/>
  <c r="X125" i="11" s="1"/>
  <c r="T126" i="11"/>
  <c r="V126" i="11" s="1"/>
  <c r="X126" i="11" s="1"/>
  <c r="T127" i="11"/>
  <c r="V127" i="11" s="1"/>
  <c r="X127" i="11" s="1"/>
  <c r="T128" i="11"/>
  <c r="V128" i="11" s="1"/>
  <c r="X128" i="11" s="1"/>
  <c r="T129" i="11"/>
  <c r="V129" i="11" s="1"/>
  <c r="X129" i="11" s="1"/>
  <c r="T130" i="11"/>
  <c r="V130" i="11" s="1"/>
  <c r="X130" i="11" s="1"/>
  <c r="T131" i="11"/>
  <c r="V131" i="11" s="1"/>
  <c r="X131" i="11" s="1"/>
  <c r="T132" i="11"/>
  <c r="T133" i="11"/>
  <c r="V133" i="11" s="1"/>
  <c r="X133" i="11" s="1"/>
  <c r="T134" i="11"/>
  <c r="V134" i="11" s="1"/>
  <c r="X134" i="11" s="1"/>
  <c r="T135" i="11"/>
  <c r="V135" i="11" s="1"/>
  <c r="X135" i="11" s="1"/>
  <c r="T136" i="11"/>
  <c r="V136" i="11" s="1"/>
  <c r="X136" i="11" s="1"/>
  <c r="T137" i="11"/>
  <c r="V137" i="11" s="1"/>
  <c r="X137" i="11" s="1"/>
  <c r="T138" i="11"/>
  <c r="V138" i="11" s="1"/>
  <c r="X138" i="11" s="1"/>
  <c r="T139" i="11"/>
  <c r="V139" i="11" s="1"/>
  <c r="X139" i="11" s="1"/>
  <c r="T140" i="11"/>
  <c r="T141" i="11"/>
  <c r="V141" i="11" s="1"/>
  <c r="X141" i="11" s="1"/>
  <c r="T142" i="11"/>
  <c r="V142" i="11" s="1"/>
  <c r="X142" i="11" s="1"/>
  <c r="T143" i="11"/>
  <c r="V143" i="11" s="1"/>
  <c r="X143" i="11" s="1"/>
  <c r="T144" i="11"/>
  <c r="V144" i="11" s="1"/>
  <c r="X144" i="11" s="1"/>
  <c r="T145" i="11"/>
  <c r="V145" i="11" s="1"/>
  <c r="X145" i="11" s="1"/>
  <c r="T146" i="11"/>
  <c r="V146" i="11" s="1"/>
  <c r="X146" i="11" s="1"/>
  <c r="T147" i="11"/>
  <c r="V147" i="11" s="1"/>
  <c r="X147" i="11" s="1"/>
  <c r="T148" i="11"/>
  <c r="T149" i="11"/>
  <c r="V149" i="11" s="1"/>
  <c r="X149" i="11" s="1"/>
  <c r="T150" i="11"/>
  <c r="V150" i="11" s="1"/>
  <c r="X150" i="11" s="1"/>
  <c r="T151" i="11"/>
  <c r="V151" i="11" s="1"/>
  <c r="X151" i="11" s="1"/>
  <c r="T152" i="11"/>
  <c r="V152" i="11" s="1"/>
  <c r="X152" i="11" s="1"/>
  <c r="T153" i="11"/>
  <c r="V153" i="11" s="1"/>
  <c r="X153" i="11" s="1"/>
  <c r="T154" i="11"/>
  <c r="V154" i="11" s="1"/>
  <c r="X154" i="11" s="1"/>
  <c r="T155" i="11"/>
  <c r="V155" i="11" s="1"/>
  <c r="X155" i="11" s="1"/>
  <c r="T156" i="11"/>
  <c r="T157" i="11"/>
  <c r="V157" i="11" s="1"/>
  <c r="X157" i="11" s="1"/>
  <c r="T158" i="11"/>
  <c r="V158" i="11" s="1"/>
  <c r="X158" i="11" s="1"/>
  <c r="T159" i="11"/>
  <c r="V159" i="11" s="1"/>
  <c r="X159" i="11" s="1"/>
  <c r="T160" i="11"/>
  <c r="V160" i="11" s="1"/>
  <c r="X160" i="11" s="1"/>
  <c r="T161" i="11"/>
  <c r="V161" i="11" s="1"/>
  <c r="X161" i="11" s="1"/>
  <c r="T162" i="11"/>
  <c r="V162" i="11" s="1"/>
  <c r="X162" i="11" s="1"/>
  <c r="T163" i="11"/>
  <c r="V163" i="11" s="1"/>
  <c r="X163" i="11" s="1"/>
  <c r="T164" i="11"/>
  <c r="T165" i="11"/>
  <c r="V165" i="11" s="1"/>
  <c r="X165" i="11" s="1"/>
  <c r="T166" i="11"/>
  <c r="V166" i="11" s="1"/>
  <c r="X166" i="11" s="1"/>
  <c r="T167" i="11"/>
  <c r="V167" i="11" s="1"/>
  <c r="X167" i="11" s="1"/>
  <c r="T168" i="11"/>
  <c r="V168" i="11" s="1"/>
  <c r="X168" i="11" s="1"/>
  <c r="T169" i="11"/>
  <c r="V169" i="11" s="1"/>
  <c r="X169" i="11" s="1"/>
  <c r="T170" i="11"/>
  <c r="V170" i="11" s="1"/>
  <c r="X170" i="11" s="1"/>
  <c r="T171" i="11"/>
  <c r="V171" i="11" s="1"/>
  <c r="X171" i="11" s="1"/>
  <c r="T172" i="11"/>
  <c r="T173" i="11"/>
  <c r="V173" i="11" s="1"/>
  <c r="X173" i="11" s="1"/>
  <c r="T174" i="11"/>
  <c r="V174" i="11" s="1"/>
  <c r="X174" i="11" s="1"/>
  <c r="T175" i="11"/>
  <c r="V175" i="11" s="1"/>
  <c r="X175" i="11" s="1"/>
  <c r="T176" i="11"/>
  <c r="V176" i="11" s="1"/>
  <c r="X176" i="11" s="1"/>
  <c r="T177" i="11"/>
  <c r="V177" i="11" s="1"/>
  <c r="X177" i="11" s="1"/>
  <c r="T178" i="11"/>
  <c r="V178" i="11" s="1"/>
  <c r="X178" i="11" s="1"/>
  <c r="T179" i="11"/>
  <c r="V179" i="11" s="1"/>
  <c r="X179" i="11" s="1"/>
  <c r="T180" i="11"/>
  <c r="T181" i="11"/>
  <c r="V181" i="11" s="1"/>
  <c r="X181" i="11" s="1"/>
  <c r="T182" i="11"/>
  <c r="V182" i="11" s="1"/>
  <c r="X182" i="11" s="1"/>
  <c r="T183" i="11"/>
  <c r="V183" i="11" s="1"/>
  <c r="X183" i="11" s="1"/>
  <c r="T184" i="11"/>
  <c r="V184" i="11" s="1"/>
  <c r="X184" i="11" s="1"/>
  <c r="T185" i="11"/>
  <c r="V185" i="11" s="1"/>
  <c r="X185" i="11" s="1"/>
  <c r="T186" i="11"/>
  <c r="V186" i="11" s="1"/>
  <c r="X186" i="11" s="1"/>
  <c r="T187" i="11"/>
  <c r="V187" i="11" s="1"/>
  <c r="X187" i="11" s="1"/>
  <c r="T188" i="11"/>
  <c r="T189" i="11"/>
  <c r="V189" i="11" s="1"/>
  <c r="X189" i="11" s="1"/>
  <c r="T190" i="11"/>
  <c r="V190" i="11" s="1"/>
  <c r="X190" i="11" s="1"/>
  <c r="T191" i="11"/>
  <c r="V191" i="11" s="1"/>
  <c r="X191" i="11" s="1"/>
  <c r="T192" i="11"/>
  <c r="V192" i="11" s="1"/>
  <c r="X192" i="11" s="1"/>
  <c r="T193" i="11"/>
  <c r="V193" i="11" s="1"/>
  <c r="X193" i="11" s="1"/>
  <c r="T194" i="11"/>
  <c r="V194" i="11" s="1"/>
  <c r="X194" i="11" s="1"/>
  <c r="T195" i="11"/>
  <c r="V195" i="11" s="1"/>
  <c r="X195" i="11" s="1"/>
  <c r="T196" i="11"/>
  <c r="T197" i="11"/>
  <c r="V197" i="11" s="1"/>
  <c r="X197" i="11" s="1"/>
  <c r="T198" i="11"/>
  <c r="V198" i="11" s="1"/>
  <c r="X198" i="11" s="1"/>
  <c r="T199" i="11"/>
  <c r="V199" i="11" s="1"/>
  <c r="X199" i="11" s="1"/>
  <c r="T200" i="11"/>
  <c r="V200" i="11" s="1"/>
  <c r="X200" i="11" s="1"/>
  <c r="T201" i="11"/>
  <c r="V201" i="11" s="1"/>
  <c r="X201" i="11" s="1"/>
  <c r="T202" i="11"/>
  <c r="V202" i="11" s="1"/>
  <c r="X202" i="11" s="1"/>
  <c r="T203" i="11"/>
  <c r="V203" i="11" s="1"/>
  <c r="X203" i="11" s="1"/>
  <c r="T204" i="11"/>
  <c r="T205" i="11"/>
  <c r="V205" i="11" s="1"/>
  <c r="X205" i="11" s="1"/>
  <c r="T206" i="11"/>
  <c r="V206" i="11" s="1"/>
  <c r="X206" i="11" s="1"/>
  <c r="T207" i="11"/>
  <c r="V207" i="11" s="1"/>
  <c r="X207" i="11" s="1"/>
  <c r="T208" i="11"/>
  <c r="V208" i="11" s="1"/>
  <c r="X208" i="11" s="1"/>
  <c r="T209" i="11"/>
  <c r="V209" i="11" s="1"/>
  <c r="X209" i="11" s="1"/>
  <c r="T210" i="11"/>
  <c r="V210" i="11" s="1"/>
  <c r="X210" i="11" s="1"/>
  <c r="T211" i="11"/>
  <c r="V211" i="11" s="1"/>
  <c r="X211" i="11" s="1"/>
  <c r="T212" i="11"/>
  <c r="T213" i="11"/>
  <c r="V213" i="11" s="1"/>
  <c r="X213" i="11" s="1"/>
  <c r="T214" i="11"/>
  <c r="V214" i="11" s="1"/>
  <c r="X214" i="11" s="1"/>
  <c r="T215" i="11"/>
  <c r="V215" i="11" s="1"/>
  <c r="X215" i="11" s="1"/>
  <c r="T216" i="11"/>
  <c r="V216" i="11" s="1"/>
  <c r="X216" i="11" s="1"/>
  <c r="T217" i="11"/>
  <c r="V217" i="11" s="1"/>
  <c r="X217" i="11" s="1"/>
  <c r="T218" i="11"/>
  <c r="V218" i="11" s="1"/>
  <c r="X218" i="11" s="1"/>
  <c r="T219" i="11"/>
  <c r="V219" i="11" s="1"/>
  <c r="X219" i="11" s="1"/>
  <c r="T220" i="11"/>
  <c r="T221" i="11"/>
  <c r="V221" i="11" s="1"/>
  <c r="X221" i="11" s="1"/>
  <c r="T222" i="11"/>
  <c r="V222" i="11" s="1"/>
  <c r="X222" i="11" s="1"/>
  <c r="T223" i="11"/>
  <c r="V223" i="11" s="1"/>
  <c r="X223" i="11" s="1"/>
  <c r="T224" i="11"/>
  <c r="V224" i="11" s="1"/>
  <c r="X224" i="11" s="1"/>
  <c r="T225" i="11"/>
  <c r="V225" i="11" s="1"/>
  <c r="X225" i="11" s="1"/>
  <c r="T226" i="11"/>
  <c r="V226" i="11" s="1"/>
  <c r="X226" i="11" s="1"/>
  <c r="T227" i="11"/>
  <c r="V227" i="11" s="1"/>
  <c r="X227" i="11" s="1"/>
  <c r="T228" i="11"/>
  <c r="T229" i="11"/>
  <c r="V229" i="11" s="1"/>
  <c r="X229" i="11" s="1"/>
  <c r="T230" i="11"/>
  <c r="V230" i="11" s="1"/>
  <c r="X230" i="11" s="1"/>
  <c r="T231" i="11"/>
  <c r="V231" i="11" s="1"/>
  <c r="X231" i="11" s="1"/>
  <c r="T232" i="11"/>
  <c r="V232" i="11" s="1"/>
  <c r="X232" i="11" s="1"/>
  <c r="T233" i="11"/>
  <c r="V233" i="11" s="1"/>
  <c r="X233" i="11" s="1"/>
  <c r="T234" i="11"/>
  <c r="V234" i="11" s="1"/>
  <c r="X234" i="11" s="1"/>
  <c r="T235" i="11"/>
  <c r="V235" i="11" s="1"/>
  <c r="X235" i="11" s="1"/>
  <c r="T236" i="11"/>
  <c r="T237" i="11"/>
  <c r="V237" i="11" s="1"/>
  <c r="X237" i="11" s="1"/>
  <c r="T238" i="11"/>
  <c r="V238" i="11" s="1"/>
  <c r="X238" i="11" s="1"/>
  <c r="T239" i="11"/>
  <c r="V239" i="11" s="1"/>
  <c r="X239" i="11" s="1"/>
  <c r="T240" i="11"/>
  <c r="V240" i="11" s="1"/>
  <c r="X240" i="11" s="1"/>
  <c r="T241" i="11"/>
  <c r="V241" i="11" s="1"/>
  <c r="X241" i="11" s="1"/>
  <c r="T242" i="11"/>
  <c r="V242" i="11" s="1"/>
  <c r="X242" i="11" s="1"/>
  <c r="T243" i="11"/>
  <c r="V243" i="11" s="1"/>
  <c r="X243" i="11" s="1"/>
  <c r="T244" i="11"/>
  <c r="T245" i="11"/>
  <c r="V245" i="11" s="1"/>
  <c r="X245" i="11" s="1"/>
  <c r="T246" i="11"/>
  <c r="V246" i="11" s="1"/>
  <c r="X246" i="11" s="1"/>
  <c r="T247" i="11"/>
  <c r="V247" i="11" s="1"/>
  <c r="X247" i="11" s="1"/>
  <c r="T248" i="11"/>
  <c r="V248" i="11" s="1"/>
  <c r="X248" i="11" s="1"/>
  <c r="T249" i="11"/>
  <c r="V249" i="11" s="1"/>
  <c r="X249" i="11" s="1"/>
  <c r="T250" i="11"/>
  <c r="V250" i="11" s="1"/>
  <c r="X250" i="11" s="1"/>
  <c r="T251" i="11"/>
  <c r="V251" i="11" s="1"/>
  <c r="X251" i="11" s="1"/>
  <c r="T252" i="11"/>
  <c r="T253" i="11"/>
  <c r="V253" i="11" s="1"/>
  <c r="X253" i="11" s="1"/>
  <c r="T254" i="11"/>
  <c r="V254" i="11" s="1"/>
  <c r="X254" i="11" s="1"/>
  <c r="T255" i="11"/>
  <c r="V255" i="11" s="1"/>
  <c r="X255" i="11" s="1"/>
  <c r="T256" i="11"/>
  <c r="V256" i="11" s="1"/>
  <c r="X256" i="11" s="1"/>
  <c r="T257" i="11"/>
  <c r="V257" i="11" s="1"/>
  <c r="X257" i="11" s="1"/>
  <c r="T258" i="11"/>
  <c r="V258" i="11" s="1"/>
  <c r="X258" i="11" s="1"/>
  <c r="T259" i="11"/>
  <c r="V259" i="11" s="1"/>
  <c r="X259" i="11" s="1"/>
  <c r="T260" i="11"/>
  <c r="T261" i="11"/>
  <c r="V261" i="11" s="1"/>
  <c r="X261" i="11" s="1"/>
  <c r="T262" i="11"/>
  <c r="V262" i="11" s="1"/>
  <c r="X262" i="11" s="1"/>
  <c r="T263" i="11"/>
  <c r="V263" i="11" s="1"/>
  <c r="X263" i="11" s="1"/>
  <c r="T264" i="11"/>
  <c r="V264" i="11" s="1"/>
  <c r="X264" i="11" s="1"/>
  <c r="T265" i="11"/>
  <c r="V265" i="11" s="1"/>
  <c r="X265" i="11" s="1"/>
  <c r="T266" i="11"/>
  <c r="V266" i="11" s="1"/>
  <c r="X266" i="11" s="1"/>
  <c r="T267" i="11"/>
  <c r="V267" i="11" s="1"/>
  <c r="X267" i="11" s="1"/>
  <c r="T268" i="11"/>
  <c r="T269" i="11"/>
  <c r="V269" i="11" s="1"/>
  <c r="X269" i="11" s="1"/>
  <c r="T270" i="11"/>
  <c r="V270" i="11" s="1"/>
  <c r="X270" i="11" s="1"/>
  <c r="T271" i="11"/>
  <c r="V271" i="11" s="1"/>
  <c r="X271" i="11" s="1"/>
  <c r="T272" i="11"/>
  <c r="V272" i="11" s="1"/>
  <c r="X272" i="11" s="1"/>
  <c r="T273" i="11"/>
  <c r="V273" i="11" s="1"/>
  <c r="X273" i="11" s="1"/>
  <c r="T274" i="11"/>
  <c r="V274" i="11" s="1"/>
  <c r="X274" i="11" s="1"/>
  <c r="T275" i="11"/>
  <c r="V275" i="11" s="1"/>
  <c r="X275" i="11" s="1"/>
  <c r="T276" i="11"/>
  <c r="T277" i="11"/>
  <c r="V277" i="11" s="1"/>
  <c r="X277" i="11" s="1"/>
  <c r="T278" i="11"/>
  <c r="V278" i="11" s="1"/>
  <c r="X278" i="11" s="1"/>
  <c r="T279" i="11"/>
  <c r="V279" i="11" s="1"/>
  <c r="X279" i="11" s="1"/>
  <c r="T280" i="11"/>
  <c r="V280" i="11" s="1"/>
  <c r="X280" i="11" s="1"/>
  <c r="T281" i="11"/>
  <c r="V281" i="11" s="1"/>
  <c r="X281" i="11" s="1"/>
  <c r="T282" i="11"/>
  <c r="V282" i="11" s="1"/>
  <c r="X282" i="11" s="1"/>
  <c r="T283" i="11"/>
  <c r="V283" i="11" s="1"/>
  <c r="X283" i="11" s="1"/>
  <c r="T284" i="11"/>
  <c r="T285" i="11"/>
  <c r="V285" i="11" s="1"/>
  <c r="X285" i="11" s="1"/>
  <c r="T286" i="11"/>
  <c r="V286" i="11" s="1"/>
  <c r="X286" i="11" s="1"/>
  <c r="T287" i="11"/>
  <c r="V287" i="11" s="1"/>
  <c r="X287" i="11" s="1"/>
  <c r="T288" i="11"/>
  <c r="V288" i="11" s="1"/>
  <c r="X288" i="11" s="1"/>
  <c r="T289" i="11"/>
  <c r="V289" i="11" s="1"/>
  <c r="X289" i="11" s="1"/>
  <c r="T290" i="11"/>
  <c r="V290" i="11" s="1"/>
  <c r="X290" i="11" s="1"/>
  <c r="T291" i="11"/>
  <c r="V291" i="11" s="1"/>
  <c r="X291" i="11" s="1"/>
  <c r="T292" i="11"/>
  <c r="T293" i="11"/>
  <c r="V293" i="11" s="1"/>
  <c r="X293" i="11" s="1"/>
  <c r="T294" i="11"/>
  <c r="V294" i="11" s="1"/>
  <c r="X294" i="11" s="1"/>
  <c r="T295" i="11"/>
  <c r="V295" i="11" s="1"/>
  <c r="X295" i="11" s="1"/>
  <c r="T296" i="11"/>
  <c r="V296" i="11" s="1"/>
  <c r="X296" i="11" s="1"/>
  <c r="T297" i="11"/>
  <c r="V297" i="11" s="1"/>
  <c r="X297" i="11" s="1"/>
  <c r="T298" i="11"/>
  <c r="V298" i="11" s="1"/>
  <c r="X298" i="11" s="1"/>
  <c r="T299" i="11"/>
  <c r="V299" i="11" s="1"/>
  <c r="X299" i="11" s="1"/>
  <c r="T300" i="11"/>
  <c r="T301" i="11"/>
  <c r="V301" i="11" s="1"/>
  <c r="X301" i="11" s="1"/>
  <c r="T302" i="11"/>
  <c r="V302" i="11" s="1"/>
  <c r="X302" i="11" s="1"/>
  <c r="T303" i="11"/>
  <c r="V303" i="11" s="1"/>
  <c r="X303" i="11" s="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11" i="11"/>
  <c r="J12" i="11"/>
  <c r="J13" i="11"/>
  <c r="AC303" i="12" l="1"/>
  <c r="AB303" i="12"/>
  <c r="AA303" i="12"/>
  <c r="O303" i="12"/>
  <c r="L303" i="12"/>
  <c r="I303" i="12"/>
  <c r="F303" i="12"/>
  <c r="AC302" i="12"/>
  <c r="AB302" i="12"/>
  <c r="AA302" i="12"/>
  <c r="O302" i="12"/>
  <c r="L302" i="12"/>
  <c r="I302" i="12"/>
  <c r="F302" i="12"/>
  <c r="AC301" i="12"/>
  <c r="AB301" i="12"/>
  <c r="AA301" i="12"/>
  <c r="O301" i="12"/>
  <c r="L301" i="12"/>
  <c r="I301" i="12"/>
  <c r="F301" i="12"/>
  <c r="AC300" i="12"/>
  <c r="AB300" i="12"/>
  <c r="AA300" i="12"/>
  <c r="O300" i="12"/>
  <c r="L300" i="12"/>
  <c r="I300" i="12"/>
  <c r="F300" i="12"/>
  <c r="AC299" i="12"/>
  <c r="AB299" i="12"/>
  <c r="AA299" i="12"/>
  <c r="O299" i="12"/>
  <c r="L299" i="12"/>
  <c r="I299" i="12"/>
  <c r="F299" i="12"/>
  <c r="AC298" i="12"/>
  <c r="AB298" i="12"/>
  <c r="AA298" i="12"/>
  <c r="O298" i="12"/>
  <c r="L298" i="12"/>
  <c r="I298" i="12"/>
  <c r="F298" i="12"/>
  <c r="AC297" i="12"/>
  <c r="AB297" i="12"/>
  <c r="AA297" i="12"/>
  <c r="O297" i="12"/>
  <c r="L297" i="12"/>
  <c r="I297" i="12"/>
  <c r="F297" i="12"/>
  <c r="AC296" i="12"/>
  <c r="AB296" i="12"/>
  <c r="AA296" i="12"/>
  <c r="O296" i="12"/>
  <c r="L296" i="12"/>
  <c r="I296" i="12"/>
  <c r="F296" i="12"/>
  <c r="AC295" i="12"/>
  <c r="AB295" i="12"/>
  <c r="AA295" i="12"/>
  <c r="O295" i="12"/>
  <c r="L295" i="12"/>
  <c r="I295" i="12"/>
  <c r="F295" i="12"/>
  <c r="AC294" i="12"/>
  <c r="AB294" i="12"/>
  <c r="AA294" i="12"/>
  <c r="O294" i="12"/>
  <c r="L294" i="12"/>
  <c r="I294" i="12"/>
  <c r="F294" i="12"/>
  <c r="AC293" i="12"/>
  <c r="AB293" i="12"/>
  <c r="AA293" i="12"/>
  <c r="O293" i="12"/>
  <c r="L293" i="12"/>
  <c r="I293" i="12"/>
  <c r="F293" i="12"/>
  <c r="AC292" i="12"/>
  <c r="AB292" i="12"/>
  <c r="AA292" i="12"/>
  <c r="O292" i="12"/>
  <c r="L292" i="12"/>
  <c r="I292" i="12"/>
  <c r="F292" i="12"/>
  <c r="AC291" i="12"/>
  <c r="AB291" i="12"/>
  <c r="AA291" i="12"/>
  <c r="O291" i="12"/>
  <c r="L291" i="12"/>
  <c r="I291" i="12"/>
  <c r="F291" i="12"/>
  <c r="AC290" i="12"/>
  <c r="AB290" i="12"/>
  <c r="AA290" i="12"/>
  <c r="O290" i="12"/>
  <c r="L290" i="12"/>
  <c r="I290" i="12"/>
  <c r="F290" i="12"/>
  <c r="AC289" i="12"/>
  <c r="AB289" i="12"/>
  <c r="AA289" i="12"/>
  <c r="O289" i="12"/>
  <c r="L289" i="12"/>
  <c r="I289" i="12"/>
  <c r="F289" i="12"/>
  <c r="AC288" i="12"/>
  <c r="AB288" i="12"/>
  <c r="AA288" i="12"/>
  <c r="O288" i="12"/>
  <c r="L288" i="12"/>
  <c r="I288" i="12"/>
  <c r="F288" i="12"/>
  <c r="AC287" i="12"/>
  <c r="AB287" i="12"/>
  <c r="AA287" i="12"/>
  <c r="O287" i="12"/>
  <c r="L287" i="12"/>
  <c r="I287" i="12"/>
  <c r="F287" i="12"/>
  <c r="AC286" i="12"/>
  <c r="AB286" i="12"/>
  <c r="AA286" i="12"/>
  <c r="O286" i="12"/>
  <c r="L286" i="12"/>
  <c r="I286" i="12"/>
  <c r="F286" i="12"/>
  <c r="AC285" i="12"/>
  <c r="AB285" i="12"/>
  <c r="AA285" i="12"/>
  <c r="O285" i="12"/>
  <c r="L285" i="12"/>
  <c r="I285" i="12"/>
  <c r="F285" i="12"/>
  <c r="AC284" i="12"/>
  <c r="AB284" i="12"/>
  <c r="AA284" i="12"/>
  <c r="O284" i="12"/>
  <c r="L284" i="12"/>
  <c r="I284" i="12"/>
  <c r="F284" i="12"/>
  <c r="AC283" i="12"/>
  <c r="AB283" i="12"/>
  <c r="AA283" i="12"/>
  <c r="O283" i="12"/>
  <c r="L283" i="12"/>
  <c r="I283" i="12"/>
  <c r="F283" i="12"/>
  <c r="AC282" i="12"/>
  <c r="AB282" i="12"/>
  <c r="AA282" i="12"/>
  <c r="O282" i="12"/>
  <c r="L282" i="12"/>
  <c r="I282" i="12"/>
  <c r="F282" i="12"/>
  <c r="AC281" i="12"/>
  <c r="AB281" i="12"/>
  <c r="AA281" i="12"/>
  <c r="O281" i="12"/>
  <c r="L281" i="12"/>
  <c r="I281" i="12"/>
  <c r="F281" i="12"/>
  <c r="AC280" i="12"/>
  <c r="AB280" i="12"/>
  <c r="AA280" i="12"/>
  <c r="O280" i="12"/>
  <c r="L280" i="12"/>
  <c r="I280" i="12"/>
  <c r="F280" i="12"/>
  <c r="AC279" i="12"/>
  <c r="AB279" i="12"/>
  <c r="AA279" i="12"/>
  <c r="O279" i="12"/>
  <c r="L279" i="12"/>
  <c r="I279" i="12"/>
  <c r="F279" i="12"/>
  <c r="AC278" i="12"/>
  <c r="AB278" i="12"/>
  <c r="AA278" i="12"/>
  <c r="O278" i="12"/>
  <c r="L278" i="12"/>
  <c r="I278" i="12"/>
  <c r="F278" i="12"/>
  <c r="AC277" i="12"/>
  <c r="AB277" i="12"/>
  <c r="AA277" i="12"/>
  <c r="O277" i="12"/>
  <c r="L277" i="12"/>
  <c r="I277" i="12"/>
  <c r="F277" i="12"/>
  <c r="AC276" i="12"/>
  <c r="AB276" i="12"/>
  <c r="AA276" i="12"/>
  <c r="O276" i="12"/>
  <c r="L276" i="12"/>
  <c r="I276" i="12"/>
  <c r="F276" i="12"/>
  <c r="AC275" i="12"/>
  <c r="AB275" i="12"/>
  <c r="AA275" i="12"/>
  <c r="O275" i="12"/>
  <c r="L275" i="12"/>
  <c r="I275" i="12"/>
  <c r="F275" i="12"/>
  <c r="AC274" i="12"/>
  <c r="AB274" i="12"/>
  <c r="AA274" i="12"/>
  <c r="O274" i="12"/>
  <c r="L274" i="12"/>
  <c r="I274" i="12"/>
  <c r="F274" i="12"/>
  <c r="AC273" i="12"/>
  <c r="AB273" i="12"/>
  <c r="AA273" i="12"/>
  <c r="O273" i="12"/>
  <c r="L273" i="12"/>
  <c r="I273" i="12"/>
  <c r="F273" i="12"/>
  <c r="AC272" i="12"/>
  <c r="AB272" i="12"/>
  <c r="AA272" i="12"/>
  <c r="O272" i="12"/>
  <c r="L272" i="12"/>
  <c r="I272" i="12"/>
  <c r="F272" i="12"/>
  <c r="AC271" i="12"/>
  <c r="AB271" i="12"/>
  <c r="AA271" i="12"/>
  <c r="O271" i="12"/>
  <c r="L271" i="12"/>
  <c r="I271" i="12"/>
  <c r="F271" i="12"/>
  <c r="AC270" i="12"/>
  <c r="AB270" i="12"/>
  <c r="AA270" i="12"/>
  <c r="O270" i="12"/>
  <c r="L270" i="12"/>
  <c r="I270" i="12"/>
  <c r="F270" i="12"/>
  <c r="AC269" i="12"/>
  <c r="AB269" i="12"/>
  <c r="AA269" i="12"/>
  <c r="O269" i="12"/>
  <c r="L269" i="12"/>
  <c r="I269" i="12"/>
  <c r="F269" i="12"/>
  <c r="AC268" i="12"/>
  <c r="AB268" i="12"/>
  <c r="AA268" i="12"/>
  <c r="O268" i="12"/>
  <c r="L268" i="12"/>
  <c r="I268" i="12"/>
  <c r="F268" i="12"/>
  <c r="AC267" i="12"/>
  <c r="AB267" i="12"/>
  <c r="AA267" i="12"/>
  <c r="O267" i="12"/>
  <c r="L267" i="12"/>
  <c r="I267" i="12"/>
  <c r="F267" i="12"/>
  <c r="AC266" i="12"/>
  <c r="AB266" i="12"/>
  <c r="AA266" i="12"/>
  <c r="O266" i="12"/>
  <c r="L266" i="12"/>
  <c r="I266" i="12"/>
  <c r="F266" i="12"/>
  <c r="AC265" i="12"/>
  <c r="AB265" i="12"/>
  <c r="AA265" i="12"/>
  <c r="O265" i="12"/>
  <c r="L265" i="12"/>
  <c r="I265" i="12"/>
  <c r="F265" i="12"/>
  <c r="AC264" i="12"/>
  <c r="AB264" i="12"/>
  <c r="AA264" i="12"/>
  <c r="O264" i="12"/>
  <c r="L264" i="12"/>
  <c r="I264" i="12"/>
  <c r="F264" i="12"/>
  <c r="AC263" i="12"/>
  <c r="AB263" i="12"/>
  <c r="AA263" i="12"/>
  <c r="O263" i="12"/>
  <c r="L263" i="12"/>
  <c r="I263" i="12"/>
  <c r="F263" i="12"/>
  <c r="AC262" i="12"/>
  <c r="AB262" i="12"/>
  <c r="AA262" i="12"/>
  <c r="O262" i="12"/>
  <c r="L262" i="12"/>
  <c r="I262" i="12"/>
  <c r="F262" i="12"/>
  <c r="AC261" i="12"/>
  <c r="AB261" i="12"/>
  <c r="AA261" i="12"/>
  <c r="O261" i="12"/>
  <c r="L261" i="12"/>
  <c r="I261" i="12"/>
  <c r="F261" i="12"/>
  <c r="AC260" i="12"/>
  <c r="AB260" i="12"/>
  <c r="AA260" i="12"/>
  <c r="O260" i="12"/>
  <c r="L260" i="12"/>
  <c r="I260" i="12"/>
  <c r="F260" i="12"/>
  <c r="AC259" i="12"/>
  <c r="AB259" i="12"/>
  <c r="AA259" i="12"/>
  <c r="O259" i="12"/>
  <c r="L259" i="12"/>
  <c r="I259" i="12"/>
  <c r="F259" i="12"/>
  <c r="AC258" i="12"/>
  <c r="AB258" i="12"/>
  <c r="AA258" i="12"/>
  <c r="O258" i="12"/>
  <c r="L258" i="12"/>
  <c r="I258" i="12"/>
  <c r="F258" i="12"/>
  <c r="AC257" i="12"/>
  <c r="AB257" i="12"/>
  <c r="AA257" i="12"/>
  <c r="O257" i="12"/>
  <c r="L257" i="12"/>
  <c r="I257" i="12"/>
  <c r="F257" i="12"/>
  <c r="AC256" i="12"/>
  <c r="AB256" i="12"/>
  <c r="AA256" i="12"/>
  <c r="O256" i="12"/>
  <c r="L256" i="12"/>
  <c r="I256" i="12"/>
  <c r="F256" i="12"/>
  <c r="AC255" i="12"/>
  <c r="AB255" i="12"/>
  <c r="AA255" i="12"/>
  <c r="O255" i="12"/>
  <c r="L255" i="12"/>
  <c r="I255" i="12"/>
  <c r="F255" i="12"/>
  <c r="AC254" i="12"/>
  <c r="AB254" i="12"/>
  <c r="AA254" i="12"/>
  <c r="O254" i="12"/>
  <c r="L254" i="12"/>
  <c r="I254" i="12"/>
  <c r="F254" i="12"/>
  <c r="AC253" i="12"/>
  <c r="AB253" i="12"/>
  <c r="AA253" i="12"/>
  <c r="O253" i="12"/>
  <c r="L253" i="12"/>
  <c r="I253" i="12"/>
  <c r="F253" i="12"/>
  <c r="AC252" i="12"/>
  <c r="AB252" i="12"/>
  <c r="AA252" i="12"/>
  <c r="O252" i="12"/>
  <c r="L252" i="12"/>
  <c r="I252" i="12"/>
  <c r="F252" i="12"/>
  <c r="AC251" i="12"/>
  <c r="AB251" i="12"/>
  <c r="AA251" i="12"/>
  <c r="O251" i="12"/>
  <c r="L251" i="12"/>
  <c r="I251" i="12"/>
  <c r="F251" i="12"/>
  <c r="AC250" i="12"/>
  <c r="AB250" i="12"/>
  <c r="AA250" i="12"/>
  <c r="O250" i="12"/>
  <c r="L250" i="12"/>
  <c r="I250" i="12"/>
  <c r="F250" i="12"/>
  <c r="AC249" i="12"/>
  <c r="AB249" i="12"/>
  <c r="AA249" i="12"/>
  <c r="O249" i="12"/>
  <c r="L249" i="12"/>
  <c r="I249" i="12"/>
  <c r="F249" i="12"/>
  <c r="AC248" i="12"/>
  <c r="AB248" i="12"/>
  <c r="AA248" i="12"/>
  <c r="O248" i="12"/>
  <c r="L248" i="12"/>
  <c r="I248" i="12"/>
  <c r="F248" i="12"/>
  <c r="AC247" i="12"/>
  <c r="AB247" i="12"/>
  <c r="AA247" i="12"/>
  <c r="O247" i="12"/>
  <c r="L247" i="12"/>
  <c r="I247" i="12"/>
  <c r="F247" i="12"/>
  <c r="AC246" i="12"/>
  <c r="AB246" i="12"/>
  <c r="AA246" i="12"/>
  <c r="O246" i="12"/>
  <c r="L246" i="12"/>
  <c r="I246" i="12"/>
  <c r="F246" i="12"/>
  <c r="AC245" i="12"/>
  <c r="AB245" i="12"/>
  <c r="AA245" i="12"/>
  <c r="O245" i="12"/>
  <c r="L245" i="12"/>
  <c r="I245" i="12"/>
  <c r="F245" i="12"/>
  <c r="AC244" i="12"/>
  <c r="AB244" i="12"/>
  <c r="AA244" i="12"/>
  <c r="O244" i="12"/>
  <c r="L244" i="12"/>
  <c r="I244" i="12"/>
  <c r="F244" i="12"/>
  <c r="AC243" i="12"/>
  <c r="AB243" i="12"/>
  <c r="AA243" i="12"/>
  <c r="O243" i="12"/>
  <c r="L243" i="12"/>
  <c r="I243" i="12"/>
  <c r="F243" i="12"/>
  <c r="AC242" i="12"/>
  <c r="AB242" i="12"/>
  <c r="AA242" i="12"/>
  <c r="O242" i="12"/>
  <c r="L242" i="12"/>
  <c r="I242" i="12"/>
  <c r="F242" i="12"/>
  <c r="AC241" i="12"/>
  <c r="AB241" i="12"/>
  <c r="AA241" i="12"/>
  <c r="O241" i="12"/>
  <c r="L241" i="12"/>
  <c r="I241" i="12"/>
  <c r="F241" i="12"/>
  <c r="AC240" i="12"/>
  <c r="AB240" i="12"/>
  <c r="AA240" i="12"/>
  <c r="O240" i="12"/>
  <c r="L240" i="12"/>
  <c r="I240" i="12"/>
  <c r="F240" i="12"/>
  <c r="AC239" i="12"/>
  <c r="AB239" i="12"/>
  <c r="AA239" i="12"/>
  <c r="O239" i="12"/>
  <c r="L239" i="12"/>
  <c r="I239" i="12"/>
  <c r="F239" i="12"/>
  <c r="AC238" i="12"/>
  <c r="AB238" i="12"/>
  <c r="AA238" i="12"/>
  <c r="O238" i="12"/>
  <c r="L238" i="12"/>
  <c r="I238" i="12"/>
  <c r="F238" i="12"/>
  <c r="AC237" i="12"/>
  <c r="AB237" i="12"/>
  <c r="AA237" i="12"/>
  <c r="O237" i="12"/>
  <c r="L237" i="12"/>
  <c r="I237" i="12"/>
  <c r="F237" i="12"/>
  <c r="AC236" i="12"/>
  <c r="AB236" i="12"/>
  <c r="AA236" i="12"/>
  <c r="O236" i="12"/>
  <c r="L236" i="12"/>
  <c r="I236" i="12"/>
  <c r="F236" i="12"/>
  <c r="AC235" i="12"/>
  <c r="AB235" i="12"/>
  <c r="AA235" i="12"/>
  <c r="O235" i="12"/>
  <c r="L235" i="12"/>
  <c r="I235" i="12"/>
  <c r="F235" i="12"/>
  <c r="AC234" i="12"/>
  <c r="AB234" i="12"/>
  <c r="AA234" i="12"/>
  <c r="O234" i="12"/>
  <c r="L234" i="12"/>
  <c r="I234" i="12"/>
  <c r="F234" i="12"/>
  <c r="AC233" i="12"/>
  <c r="AB233" i="12"/>
  <c r="AA233" i="12"/>
  <c r="O233" i="12"/>
  <c r="L233" i="12"/>
  <c r="I233" i="12"/>
  <c r="F233" i="12"/>
  <c r="AC232" i="12"/>
  <c r="AB232" i="12"/>
  <c r="AA232" i="12"/>
  <c r="O232" i="12"/>
  <c r="L232" i="12"/>
  <c r="I232" i="12"/>
  <c r="F232" i="12"/>
  <c r="AC231" i="12"/>
  <c r="AB231" i="12"/>
  <c r="AA231" i="12"/>
  <c r="O231" i="12"/>
  <c r="L231" i="12"/>
  <c r="I231" i="12"/>
  <c r="F231" i="12"/>
  <c r="AC230" i="12"/>
  <c r="AB230" i="12"/>
  <c r="AA230" i="12"/>
  <c r="O230" i="12"/>
  <c r="L230" i="12"/>
  <c r="I230" i="12"/>
  <c r="F230" i="12"/>
  <c r="AC229" i="12"/>
  <c r="AB229" i="12"/>
  <c r="AA229" i="12"/>
  <c r="O229" i="12"/>
  <c r="L229" i="12"/>
  <c r="I229" i="12"/>
  <c r="F229" i="12"/>
  <c r="AC228" i="12"/>
  <c r="AB228" i="12"/>
  <c r="AA228" i="12"/>
  <c r="O228" i="12"/>
  <c r="L228" i="12"/>
  <c r="I228" i="12"/>
  <c r="F228" i="12"/>
  <c r="AC227" i="12"/>
  <c r="AB227" i="12"/>
  <c r="AA227" i="12"/>
  <c r="O227" i="12"/>
  <c r="L227" i="12"/>
  <c r="I227" i="12"/>
  <c r="F227" i="12"/>
  <c r="AC226" i="12"/>
  <c r="AB226" i="12"/>
  <c r="AA226" i="12"/>
  <c r="O226" i="12"/>
  <c r="L226" i="12"/>
  <c r="I226" i="12"/>
  <c r="F226" i="12"/>
  <c r="AC225" i="12"/>
  <c r="AB225" i="12"/>
  <c r="AA225" i="12"/>
  <c r="O225" i="12"/>
  <c r="L225" i="12"/>
  <c r="I225" i="12"/>
  <c r="F225" i="12"/>
  <c r="AC224" i="12"/>
  <c r="AB224" i="12"/>
  <c r="AA224" i="12"/>
  <c r="O224" i="12"/>
  <c r="L224" i="12"/>
  <c r="I224" i="12"/>
  <c r="F224" i="12"/>
  <c r="AC223" i="12"/>
  <c r="AB223" i="12"/>
  <c r="AA223" i="12"/>
  <c r="O223" i="12"/>
  <c r="L223" i="12"/>
  <c r="I223" i="12"/>
  <c r="F223" i="12"/>
  <c r="AC222" i="12"/>
  <c r="AB222" i="12"/>
  <c r="AA222" i="12"/>
  <c r="O222" i="12"/>
  <c r="L222" i="12"/>
  <c r="I222" i="12"/>
  <c r="F222" i="12"/>
  <c r="AC221" i="12"/>
  <c r="AB221" i="12"/>
  <c r="AA221" i="12"/>
  <c r="O221" i="12"/>
  <c r="L221" i="12"/>
  <c r="I221" i="12"/>
  <c r="F221" i="12"/>
  <c r="AC220" i="12"/>
  <c r="AB220" i="12"/>
  <c r="AA220" i="12"/>
  <c r="O220" i="12"/>
  <c r="L220" i="12"/>
  <c r="I220" i="12"/>
  <c r="F220" i="12"/>
  <c r="AC219" i="12"/>
  <c r="AB219" i="12"/>
  <c r="AA219" i="12"/>
  <c r="O219" i="12"/>
  <c r="L219" i="12"/>
  <c r="I219" i="12"/>
  <c r="F219" i="12"/>
  <c r="AC218" i="12"/>
  <c r="AB218" i="12"/>
  <c r="AA218" i="12"/>
  <c r="O218" i="12"/>
  <c r="L218" i="12"/>
  <c r="I218" i="12"/>
  <c r="F218" i="12"/>
  <c r="AC217" i="12"/>
  <c r="AB217" i="12"/>
  <c r="AA217" i="12"/>
  <c r="O217" i="12"/>
  <c r="L217" i="12"/>
  <c r="I217" i="12"/>
  <c r="F217" i="12"/>
  <c r="AC216" i="12"/>
  <c r="AB216" i="12"/>
  <c r="AA216" i="12"/>
  <c r="O216" i="12"/>
  <c r="L216" i="12"/>
  <c r="I216" i="12"/>
  <c r="F216" i="12"/>
  <c r="AC215" i="12"/>
  <c r="AB215" i="12"/>
  <c r="AA215" i="12"/>
  <c r="O215" i="12"/>
  <c r="L215" i="12"/>
  <c r="I215" i="12"/>
  <c r="F215" i="12"/>
  <c r="AC214" i="12"/>
  <c r="AB214" i="12"/>
  <c r="AA214" i="12"/>
  <c r="O214" i="12"/>
  <c r="L214" i="12"/>
  <c r="I214" i="12"/>
  <c r="F214" i="12"/>
  <c r="AC213" i="12"/>
  <c r="AB213" i="12"/>
  <c r="AA213" i="12"/>
  <c r="O213" i="12"/>
  <c r="L213" i="12"/>
  <c r="I213" i="12"/>
  <c r="F213" i="12"/>
  <c r="AC212" i="12"/>
  <c r="AB212" i="12"/>
  <c r="AA212" i="12"/>
  <c r="O212" i="12"/>
  <c r="L212" i="12"/>
  <c r="I212" i="12"/>
  <c r="F212" i="12"/>
  <c r="AC211" i="12"/>
  <c r="AB211" i="12"/>
  <c r="AA211" i="12"/>
  <c r="O211" i="12"/>
  <c r="L211" i="12"/>
  <c r="I211" i="12"/>
  <c r="F211" i="12"/>
  <c r="AC210" i="12"/>
  <c r="AB210" i="12"/>
  <c r="AA210" i="12"/>
  <c r="O210" i="12"/>
  <c r="L210" i="12"/>
  <c r="I210" i="12"/>
  <c r="F210" i="12"/>
  <c r="AC209" i="12"/>
  <c r="AB209" i="12"/>
  <c r="AA209" i="12"/>
  <c r="O209" i="12"/>
  <c r="L209" i="12"/>
  <c r="I209" i="12"/>
  <c r="F209" i="12"/>
  <c r="AC208" i="12"/>
  <c r="AB208" i="12"/>
  <c r="AA208" i="12"/>
  <c r="O208" i="12"/>
  <c r="L208" i="12"/>
  <c r="I208" i="12"/>
  <c r="F208" i="12"/>
  <c r="AC207" i="12"/>
  <c r="AB207" i="12"/>
  <c r="AA207" i="12"/>
  <c r="O207" i="12"/>
  <c r="L207" i="12"/>
  <c r="I207" i="12"/>
  <c r="F207" i="12"/>
  <c r="AC206" i="12"/>
  <c r="AB206" i="12"/>
  <c r="AA206" i="12"/>
  <c r="O206" i="12"/>
  <c r="L206" i="12"/>
  <c r="I206" i="12"/>
  <c r="F206" i="12"/>
  <c r="AC205" i="12"/>
  <c r="AB205" i="12"/>
  <c r="AA205" i="12"/>
  <c r="O205" i="12"/>
  <c r="L205" i="12"/>
  <c r="I205" i="12"/>
  <c r="F205" i="12"/>
  <c r="AC204" i="12"/>
  <c r="AB204" i="12"/>
  <c r="AA204" i="12"/>
  <c r="O204" i="12"/>
  <c r="L204" i="12"/>
  <c r="I204" i="12"/>
  <c r="F204" i="12"/>
  <c r="AC203" i="12"/>
  <c r="AB203" i="12"/>
  <c r="AA203" i="12"/>
  <c r="O203" i="12"/>
  <c r="L203" i="12"/>
  <c r="I203" i="12"/>
  <c r="F203" i="12"/>
  <c r="AC202" i="12"/>
  <c r="AB202" i="12"/>
  <c r="AA202" i="12"/>
  <c r="O202" i="12"/>
  <c r="L202" i="12"/>
  <c r="I202" i="12"/>
  <c r="F202" i="12"/>
  <c r="AC201" i="12"/>
  <c r="AB201" i="12"/>
  <c r="AA201" i="12"/>
  <c r="O201" i="12"/>
  <c r="L201" i="12"/>
  <c r="I201" i="12"/>
  <c r="F201" i="12"/>
  <c r="AC200" i="12"/>
  <c r="AB200" i="12"/>
  <c r="AA200" i="12"/>
  <c r="O200" i="12"/>
  <c r="L200" i="12"/>
  <c r="I200" i="12"/>
  <c r="F200" i="12"/>
  <c r="AC199" i="12"/>
  <c r="AB199" i="12"/>
  <c r="AA199" i="12"/>
  <c r="O199" i="12"/>
  <c r="L199" i="12"/>
  <c r="I199" i="12"/>
  <c r="F199" i="12"/>
  <c r="AC198" i="12"/>
  <c r="AB198" i="12"/>
  <c r="AA198" i="12"/>
  <c r="O198" i="12"/>
  <c r="L198" i="12"/>
  <c r="I198" i="12"/>
  <c r="F198" i="12"/>
  <c r="AC197" i="12"/>
  <c r="AB197" i="12"/>
  <c r="AA197" i="12"/>
  <c r="O197" i="12"/>
  <c r="L197" i="12"/>
  <c r="I197" i="12"/>
  <c r="F197" i="12"/>
  <c r="AC196" i="12"/>
  <c r="AB196" i="12"/>
  <c r="AA196" i="12"/>
  <c r="O196" i="12"/>
  <c r="L196" i="12"/>
  <c r="I196" i="12"/>
  <c r="F196" i="12"/>
  <c r="AC195" i="12"/>
  <c r="AB195" i="12"/>
  <c r="AA195" i="12"/>
  <c r="O195" i="12"/>
  <c r="L195" i="12"/>
  <c r="I195" i="12"/>
  <c r="F195" i="12"/>
  <c r="AC194" i="12"/>
  <c r="AB194" i="12"/>
  <c r="AA194" i="12"/>
  <c r="O194" i="12"/>
  <c r="L194" i="12"/>
  <c r="I194" i="12"/>
  <c r="F194" i="12"/>
  <c r="AC193" i="12"/>
  <c r="AB193" i="12"/>
  <c r="AA193" i="12"/>
  <c r="O193" i="12"/>
  <c r="L193" i="12"/>
  <c r="I193" i="12"/>
  <c r="F193" i="12"/>
  <c r="AC192" i="12"/>
  <c r="AB192" i="12"/>
  <c r="AA192" i="12"/>
  <c r="O192" i="12"/>
  <c r="L192" i="12"/>
  <c r="I192" i="12"/>
  <c r="F192" i="12"/>
  <c r="AC191" i="12"/>
  <c r="AB191" i="12"/>
  <c r="AA191" i="12"/>
  <c r="O191" i="12"/>
  <c r="L191" i="12"/>
  <c r="I191" i="12"/>
  <c r="F191" i="12"/>
  <c r="AC190" i="12"/>
  <c r="AB190" i="12"/>
  <c r="AA190" i="12"/>
  <c r="O190" i="12"/>
  <c r="L190" i="12"/>
  <c r="I190" i="12"/>
  <c r="F190" i="12"/>
  <c r="AC189" i="12"/>
  <c r="AB189" i="12"/>
  <c r="AA189" i="12"/>
  <c r="O189" i="12"/>
  <c r="L189" i="12"/>
  <c r="I189" i="12"/>
  <c r="F189" i="12"/>
  <c r="AC188" i="12"/>
  <c r="AB188" i="12"/>
  <c r="AA188" i="12"/>
  <c r="O188" i="12"/>
  <c r="L188" i="12"/>
  <c r="I188" i="12"/>
  <c r="F188" i="12"/>
  <c r="AC187" i="12"/>
  <c r="AB187" i="12"/>
  <c r="AA187" i="12"/>
  <c r="O187" i="12"/>
  <c r="L187" i="12"/>
  <c r="I187" i="12"/>
  <c r="F187" i="12"/>
  <c r="AC186" i="12"/>
  <c r="AB186" i="12"/>
  <c r="AA186" i="12"/>
  <c r="O186" i="12"/>
  <c r="L186" i="12"/>
  <c r="I186" i="12"/>
  <c r="F186" i="12"/>
  <c r="AC185" i="12"/>
  <c r="AB185" i="12"/>
  <c r="AA185" i="12"/>
  <c r="O185" i="12"/>
  <c r="L185" i="12"/>
  <c r="I185" i="12"/>
  <c r="F185" i="12"/>
  <c r="AC184" i="12"/>
  <c r="AB184" i="12"/>
  <c r="AA184" i="12"/>
  <c r="O184" i="12"/>
  <c r="L184" i="12"/>
  <c r="I184" i="12"/>
  <c r="F184" i="12"/>
  <c r="AC183" i="12"/>
  <c r="AB183" i="12"/>
  <c r="AA183" i="12"/>
  <c r="O183" i="12"/>
  <c r="L183" i="12"/>
  <c r="I183" i="12"/>
  <c r="F183" i="12"/>
  <c r="AC182" i="12"/>
  <c r="AB182" i="12"/>
  <c r="AA182" i="12"/>
  <c r="O182" i="12"/>
  <c r="L182" i="12"/>
  <c r="I182" i="12"/>
  <c r="F182" i="12"/>
  <c r="AC181" i="12"/>
  <c r="AB181" i="12"/>
  <c r="AA181" i="12"/>
  <c r="O181" i="12"/>
  <c r="L181" i="12"/>
  <c r="I181" i="12"/>
  <c r="F181" i="12"/>
  <c r="AC180" i="12"/>
  <c r="AB180" i="12"/>
  <c r="AA180" i="12"/>
  <c r="O180" i="12"/>
  <c r="L180" i="12"/>
  <c r="I180" i="12"/>
  <c r="F180" i="12"/>
  <c r="AC179" i="12"/>
  <c r="AB179" i="12"/>
  <c r="AA179" i="12"/>
  <c r="O179" i="12"/>
  <c r="L179" i="12"/>
  <c r="I179" i="12"/>
  <c r="F179" i="12"/>
  <c r="AC178" i="12"/>
  <c r="AB178" i="12"/>
  <c r="AA178" i="12"/>
  <c r="O178" i="12"/>
  <c r="L178" i="12"/>
  <c r="I178" i="12"/>
  <c r="F178" i="12"/>
  <c r="AC177" i="12"/>
  <c r="AB177" i="12"/>
  <c r="AA177" i="12"/>
  <c r="O177" i="12"/>
  <c r="L177" i="12"/>
  <c r="I177" i="12"/>
  <c r="F177" i="12"/>
  <c r="AC176" i="12"/>
  <c r="AB176" i="12"/>
  <c r="AA176" i="12"/>
  <c r="O176" i="12"/>
  <c r="L176" i="12"/>
  <c r="I176" i="12"/>
  <c r="F176" i="12"/>
  <c r="AC175" i="12"/>
  <c r="AB175" i="12"/>
  <c r="AA175" i="12"/>
  <c r="O175" i="12"/>
  <c r="L175" i="12"/>
  <c r="I175" i="12"/>
  <c r="F175" i="12"/>
  <c r="AC174" i="12"/>
  <c r="AB174" i="12"/>
  <c r="AA174" i="12"/>
  <c r="O174" i="12"/>
  <c r="L174" i="12"/>
  <c r="I174" i="12"/>
  <c r="F174" i="12"/>
  <c r="AC173" i="12"/>
  <c r="AB173" i="12"/>
  <c r="AA173" i="12"/>
  <c r="O173" i="12"/>
  <c r="L173" i="12"/>
  <c r="I173" i="12"/>
  <c r="F173" i="12"/>
  <c r="AC172" i="12"/>
  <c r="AB172" i="12"/>
  <c r="AA172" i="12"/>
  <c r="O172" i="12"/>
  <c r="L172" i="12"/>
  <c r="I172" i="12"/>
  <c r="F172" i="12"/>
  <c r="AC171" i="12"/>
  <c r="AB171" i="12"/>
  <c r="AA171" i="12"/>
  <c r="O171" i="12"/>
  <c r="L171" i="12"/>
  <c r="I171" i="12"/>
  <c r="F171" i="12"/>
  <c r="AC170" i="12"/>
  <c r="AB170" i="12"/>
  <c r="AA170" i="12"/>
  <c r="O170" i="12"/>
  <c r="L170" i="12"/>
  <c r="I170" i="12"/>
  <c r="F170" i="12"/>
  <c r="AC169" i="12"/>
  <c r="AB169" i="12"/>
  <c r="AA169" i="12"/>
  <c r="O169" i="12"/>
  <c r="L169" i="12"/>
  <c r="I169" i="12"/>
  <c r="F169" i="12"/>
  <c r="AC168" i="12"/>
  <c r="AB168" i="12"/>
  <c r="AA168" i="12"/>
  <c r="O168" i="12"/>
  <c r="L168" i="12"/>
  <c r="I168" i="12"/>
  <c r="F168" i="12"/>
  <c r="AC167" i="12"/>
  <c r="AB167" i="12"/>
  <c r="AA167" i="12"/>
  <c r="O167" i="12"/>
  <c r="L167" i="12"/>
  <c r="I167" i="12"/>
  <c r="F167" i="12"/>
  <c r="AC166" i="12"/>
  <c r="AB166" i="12"/>
  <c r="AA166" i="12"/>
  <c r="O166" i="12"/>
  <c r="L166" i="12"/>
  <c r="I166" i="12"/>
  <c r="F166" i="12"/>
  <c r="AC165" i="12"/>
  <c r="AB165" i="12"/>
  <c r="AA165" i="12"/>
  <c r="O165" i="12"/>
  <c r="L165" i="12"/>
  <c r="I165" i="12"/>
  <c r="F165" i="12"/>
  <c r="AC164" i="12"/>
  <c r="AB164" i="12"/>
  <c r="AA164" i="12"/>
  <c r="O164" i="12"/>
  <c r="L164" i="12"/>
  <c r="I164" i="12"/>
  <c r="F164" i="12"/>
  <c r="AC163" i="12"/>
  <c r="AB163" i="12"/>
  <c r="AA163" i="12"/>
  <c r="O163" i="12"/>
  <c r="L163" i="12"/>
  <c r="I163" i="12"/>
  <c r="F163" i="12"/>
  <c r="AC162" i="12"/>
  <c r="AB162" i="12"/>
  <c r="AA162" i="12"/>
  <c r="O162" i="12"/>
  <c r="L162" i="12"/>
  <c r="I162" i="12"/>
  <c r="F162" i="12"/>
  <c r="AC161" i="12"/>
  <c r="AB161" i="12"/>
  <c r="AA161" i="12"/>
  <c r="O161" i="12"/>
  <c r="L161" i="12"/>
  <c r="I161" i="12"/>
  <c r="F161" i="12"/>
  <c r="AC160" i="12"/>
  <c r="AB160" i="12"/>
  <c r="AA160" i="12"/>
  <c r="O160" i="12"/>
  <c r="L160" i="12"/>
  <c r="I160" i="12"/>
  <c r="F160" i="12"/>
  <c r="AC159" i="12"/>
  <c r="AB159" i="12"/>
  <c r="AA159" i="12"/>
  <c r="O159" i="12"/>
  <c r="L159" i="12"/>
  <c r="I159" i="12"/>
  <c r="F159" i="12"/>
  <c r="AC158" i="12"/>
  <c r="AB158" i="12"/>
  <c r="AA158" i="12"/>
  <c r="O158" i="12"/>
  <c r="L158" i="12"/>
  <c r="I158" i="12"/>
  <c r="F158" i="12"/>
  <c r="AC157" i="12"/>
  <c r="AB157" i="12"/>
  <c r="AA157" i="12"/>
  <c r="O157" i="12"/>
  <c r="L157" i="12"/>
  <c r="I157" i="12"/>
  <c r="F157" i="12"/>
  <c r="AC156" i="12"/>
  <c r="AB156" i="12"/>
  <c r="AA156" i="12"/>
  <c r="O156" i="12"/>
  <c r="L156" i="12"/>
  <c r="I156" i="12"/>
  <c r="F156" i="12"/>
  <c r="AC155" i="12"/>
  <c r="AB155" i="12"/>
  <c r="AA155" i="12"/>
  <c r="O155" i="12"/>
  <c r="L155" i="12"/>
  <c r="I155" i="12"/>
  <c r="F155" i="12"/>
  <c r="AC154" i="12"/>
  <c r="AB154" i="12"/>
  <c r="AA154" i="12"/>
  <c r="O154" i="12"/>
  <c r="L154" i="12"/>
  <c r="I154" i="12"/>
  <c r="F154" i="12"/>
  <c r="AC153" i="12"/>
  <c r="AB153" i="12"/>
  <c r="AA153" i="12"/>
  <c r="O153" i="12"/>
  <c r="L153" i="12"/>
  <c r="I153" i="12"/>
  <c r="F153" i="12"/>
  <c r="AC152" i="12"/>
  <c r="AB152" i="12"/>
  <c r="AA152" i="12"/>
  <c r="O152" i="12"/>
  <c r="L152" i="12"/>
  <c r="I152" i="12"/>
  <c r="F152" i="12"/>
  <c r="AC151" i="12"/>
  <c r="AB151" i="12"/>
  <c r="AA151" i="12"/>
  <c r="O151" i="12"/>
  <c r="L151" i="12"/>
  <c r="I151" i="12"/>
  <c r="F151" i="12"/>
  <c r="AC150" i="12"/>
  <c r="AB150" i="12"/>
  <c r="AA150" i="12"/>
  <c r="O150" i="12"/>
  <c r="L150" i="12"/>
  <c r="I150" i="12"/>
  <c r="F150" i="12"/>
  <c r="AC149" i="12"/>
  <c r="AB149" i="12"/>
  <c r="AA149" i="12"/>
  <c r="O149" i="12"/>
  <c r="L149" i="12"/>
  <c r="I149" i="12"/>
  <c r="F149" i="12"/>
  <c r="AC148" i="12"/>
  <c r="AB148" i="12"/>
  <c r="AA148" i="12"/>
  <c r="O148" i="12"/>
  <c r="L148" i="12"/>
  <c r="I148" i="12"/>
  <c r="F148" i="12"/>
  <c r="AC147" i="12"/>
  <c r="AB147" i="12"/>
  <c r="AA147" i="12"/>
  <c r="O147" i="12"/>
  <c r="L147" i="12"/>
  <c r="I147" i="12"/>
  <c r="F147" i="12"/>
  <c r="AC146" i="12"/>
  <c r="AB146" i="12"/>
  <c r="AA146" i="12"/>
  <c r="O146" i="12"/>
  <c r="L146" i="12"/>
  <c r="I146" i="12"/>
  <c r="F146" i="12"/>
  <c r="AC145" i="12"/>
  <c r="AB145" i="12"/>
  <c r="AA145" i="12"/>
  <c r="O145" i="12"/>
  <c r="L145" i="12"/>
  <c r="I145" i="12"/>
  <c r="F145" i="12"/>
  <c r="AC144" i="12"/>
  <c r="AB144" i="12"/>
  <c r="AA144" i="12"/>
  <c r="O144" i="12"/>
  <c r="L144" i="12"/>
  <c r="I144" i="12"/>
  <c r="F144" i="12"/>
  <c r="AC143" i="12"/>
  <c r="AB143" i="12"/>
  <c r="AA143" i="12"/>
  <c r="O143" i="12"/>
  <c r="L143" i="12"/>
  <c r="I143" i="12"/>
  <c r="F143" i="12"/>
  <c r="AC142" i="12"/>
  <c r="AB142" i="12"/>
  <c r="AA142" i="12"/>
  <c r="O142" i="12"/>
  <c r="L142" i="12"/>
  <c r="I142" i="12"/>
  <c r="F142" i="12"/>
  <c r="AC141" i="12"/>
  <c r="AB141" i="12"/>
  <c r="AA141" i="12"/>
  <c r="O141" i="12"/>
  <c r="L141" i="12"/>
  <c r="I141" i="12"/>
  <c r="F141" i="12"/>
  <c r="AC140" i="12"/>
  <c r="AB140" i="12"/>
  <c r="AA140" i="12"/>
  <c r="O140" i="12"/>
  <c r="L140" i="12"/>
  <c r="I140" i="12"/>
  <c r="F140" i="12"/>
  <c r="AC139" i="12"/>
  <c r="AB139" i="12"/>
  <c r="AA139" i="12"/>
  <c r="O139" i="12"/>
  <c r="L139" i="12"/>
  <c r="I139" i="12"/>
  <c r="F139" i="12"/>
  <c r="AC138" i="12"/>
  <c r="AB138" i="12"/>
  <c r="AA138" i="12"/>
  <c r="O138" i="12"/>
  <c r="L138" i="12"/>
  <c r="I138" i="12"/>
  <c r="F138" i="12"/>
  <c r="AC137" i="12"/>
  <c r="AB137" i="12"/>
  <c r="AA137" i="12"/>
  <c r="O137" i="12"/>
  <c r="L137" i="12"/>
  <c r="I137" i="12"/>
  <c r="F137" i="12"/>
  <c r="AC136" i="12"/>
  <c r="AB136" i="12"/>
  <c r="AA136" i="12"/>
  <c r="O136" i="12"/>
  <c r="L136" i="12"/>
  <c r="I136" i="12"/>
  <c r="F136" i="12"/>
  <c r="AC135" i="12"/>
  <c r="AB135" i="12"/>
  <c r="AA135" i="12"/>
  <c r="O135" i="12"/>
  <c r="L135" i="12"/>
  <c r="I135" i="12"/>
  <c r="F135" i="12"/>
  <c r="AC134" i="12"/>
  <c r="AB134" i="12"/>
  <c r="AA134" i="12"/>
  <c r="O134" i="12"/>
  <c r="L134" i="12"/>
  <c r="I134" i="12"/>
  <c r="F134" i="12"/>
  <c r="AC133" i="12"/>
  <c r="AB133" i="12"/>
  <c r="AA133" i="12"/>
  <c r="O133" i="12"/>
  <c r="L133" i="12"/>
  <c r="I133" i="12"/>
  <c r="F133" i="12"/>
  <c r="AC132" i="12"/>
  <c r="AB132" i="12"/>
  <c r="AA132" i="12"/>
  <c r="O132" i="12"/>
  <c r="L132" i="12"/>
  <c r="I132" i="12"/>
  <c r="F132" i="12"/>
  <c r="AC131" i="12"/>
  <c r="AB131" i="12"/>
  <c r="AA131" i="12"/>
  <c r="O131" i="12"/>
  <c r="L131" i="12"/>
  <c r="I131" i="12"/>
  <c r="F131" i="12"/>
  <c r="AC130" i="12"/>
  <c r="AB130" i="12"/>
  <c r="AA130" i="12"/>
  <c r="O130" i="12"/>
  <c r="L130" i="12"/>
  <c r="I130" i="12"/>
  <c r="F130" i="12"/>
  <c r="AC129" i="12"/>
  <c r="AB129" i="12"/>
  <c r="AA129" i="12"/>
  <c r="O129" i="12"/>
  <c r="L129" i="12"/>
  <c r="I129" i="12"/>
  <c r="F129" i="12"/>
  <c r="AC128" i="12"/>
  <c r="AB128" i="12"/>
  <c r="AA128" i="12"/>
  <c r="O128" i="12"/>
  <c r="L128" i="12"/>
  <c r="I128" i="12"/>
  <c r="F128" i="12"/>
  <c r="AC127" i="12"/>
  <c r="AB127" i="12"/>
  <c r="AA127" i="12"/>
  <c r="O127" i="12"/>
  <c r="L127" i="12"/>
  <c r="I127" i="12"/>
  <c r="F127" i="12"/>
  <c r="AC126" i="12"/>
  <c r="AB126" i="12"/>
  <c r="AA126" i="12"/>
  <c r="O126" i="12"/>
  <c r="L126" i="12"/>
  <c r="I126" i="12"/>
  <c r="F126" i="12"/>
  <c r="AC125" i="12"/>
  <c r="AB125" i="12"/>
  <c r="AA125" i="12"/>
  <c r="O125" i="12"/>
  <c r="L125" i="12"/>
  <c r="I125" i="12"/>
  <c r="F125" i="12"/>
  <c r="AC124" i="12"/>
  <c r="AB124" i="12"/>
  <c r="AA124" i="12"/>
  <c r="O124" i="12"/>
  <c r="L124" i="12"/>
  <c r="I124" i="12"/>
  <c r="F124" i="12"/>
  <c r="AC123" i="12"/>
  <c r="AB123" i="12"/>
  <c r="AA123" i="12"/>
  <c r="O123" i="12"/>
  <c r="L123" i="12"/>
  <c r="I123" i="12"/>
  <c r="F123" i="12"/>
  <c r="AC122" i="12"/>
  <c r="AB122" i="12"/>
  <c r="AA122" i="12"/>
  <c r="O122" i="12"/>
  <c r="L122" i="12"/>
  <c r="I122" i="12"/>
  <c r="F122" i="12"/>
  <c r="AC121" i="12"/>
  <c r="AB121" i="12"/>
  <c r="AA121" i="12"/>
  <c r="O121" i="12"/>
  <c r="L121" i="12"/>
  <c r="I121" i="12"/>
  <c r="F121" i="12"/>
  <c r="AC120" i="12"/>
  <c r="AB120" i="12"/>
  <c r="AA120" i="12"/>
  <c r="O120" i="12"/>
  <c r="L120" i="12"/>
  <c r="I120" i="12"/>
  <c r="F120" i="12"/>
  <c r="AC119" i="12"/>
  <c r="AB119" i="12"/>
  <c r="AA119" i="12"/>
  <c r="O119" i="12"/>
  <c r="L119" i="12"/>
  <c r="I119" i="12"/>
  <c r="F119" i="12"/>
  <c r="AC118" i="12"/>
  <c r="AB118" i="12"/>
  <c r="AA118" i="12"/>
  <c r="O118" i="12"/>
  <c r="L118" i="12"/>
  <c r="I118" i="12"/>
  <c r="F118" i="12"/>
  <c r="AC117" i="12"/>
  <c r="AB117" i="12"/>
  <c r="AA117" i="12"/>
  <c r="O117" i="12"/>
  <c r="L117" i="12"/>
  <c r="I117" i="12"/>
  <c r="F117" i="12"/>
  <c r="AC116" i="12"/>
  <c r="AB116" i="12"/>
  <c r="AA116" i="12"/>
  <c r="O116" i="12"/>
  <c r="L116" i="12"/>
  <c r="I116" i="12"/>
  <c r="F116" i="12"/>
  <c r="AC115" i="12"/>
  <c r="AB115" i="12"/>
  <c r="AA115" i="12"/>
  <c r="O115" i="12"/>
  <c r="L115" i="12"/>
  <c r="I115" i="12"/>
  <c r="F115" i="12"/>
  <c r="AC114" i="12"/>
  <c r="AB114" i="12"/>
  <c r="AA114" i="12"/>
  <c r="O114" i="12"/>
  <c r="L114" i="12"/>
  <c r="I114" i="12"/>
  <c r="F114" i="12"/>
  <c r="AC113" i="12"/>
  <c r="AB113" i="12"/>
  <c r="AA113" i="12"/>
  <c r="O113" i="12"/>
  <c r="L113" i="12"/>
  <c r="I113" i="12"/>
  <c r="F113" i="12"/>
  <c r="AC112" i="12"/>
  <c r="AB112" i="12"/>
  <c r="AA112" i="12"/>
  <c r="O112" i="12"/>
  <c r="L112" i="12"/>
  <c r="I112" i="12"/>
  <c r="F112" i="12"/>
  <c r="AC111" i="12"/>
  <c r="AB111" i="12"/>
  <c r="AA111" i="12"/>
  <c r="O111" i="12"/>
  <c r="L111" i="12"/>
  <c r="I111" i="12"/>
  <c r="F111" i="12"/>
  <c r="AC110" i="12"/>
  <c r="AB110" i="12"/>
  <c r="AA110" i="12"/>
  <c r="O110" i="12"/>
  <c r="L110" i="12"/>
  <c r="I110" i="12"/>
  <c r="F110" i="12"/>
  <c r="AC109" i="12"/>
  <c r="AB109" i="12"/>
  <c r="AA109" i="12"/>
  <c r="O109" i="12"/>
  <c r="L109" i="12"/>
  <c r="I109" i="12"/>
  <c r="F109" i="12"/>
  <c r="AC108" i="12"/>
  <c r="AB108" i="12"/>
  <c r="AA108" i="12"/>
  <c r="O108" i="12"/>
  <c r="L108" i="12"/>
  <c r="I108" i="12"/>
  <c r="F108" i="12"/>
  <c r="AC107" i="12"/>
  <c r="AB107" i="12"/>
  <c r="AA107" i="12"/>
  <c r="O107" i="12"/>
  <c r="L107" i="12"/>
  <c r="I107" i="12"/>
  <c r="F107" i="12"/>
  <c r="AC106" i="12"/>
  <c r="AB106" i="12"/>
  <c r="AA106" i="12"/>
  <c r="O106" i="12"/>
  <c r="L106" i="12"/>
  <c r="I106" i="12"/>
  <c r="F106" i="12"/>
  <c r="AC105" i="12"/>
  <c r="AB105" i="12"/>
  <c r="AA105" i="12"/>
  <c r="O105" i="12"/>
  <c r="L105" i="12"/>
  <c r="I105" i="12"/>
  <c r="F105" i="12"/>
  <c r="AC104" i="12"/>
  <c r="AB104" i="12"/>
  <c r="AA104" i="12"/>
  <c r="O104" i="12"/>
  <c r="L104" i="12"/>
  <c r="I104" i="12"/>
  <c r="F104" i="12"/>
  <c r="AC103" i="12"/>
  <c r="AB103" i="12"/>
  <c r="AA103" i="12"/>
  <c r="O103" i="12"/>
  <c r="L103" i="12"/>
  <c r="I103" i="12"/>
  <c r="F103" i="12"/>
  <c r="AC102" i="12"/>
  <c r="AB102" i="12"/>
  <c r="AA102" i="12"/>
  <c r="O102" i="12"/>
  <c r="L102" i="12"/>
  <c r="I102" i="12"/>
  <c r="F102" i="12"/>
  <c r="AC101" i="12"/>
  <c r="AB101" i="12"/>
  <c r="AA101" i="12"/>
  <c r="O101" i="12"/>
  <c r="L101" i="12"/>
  <c r="I101" i="12"/>
  <c r="F101" i="12"/>
  <c r="AC100" i="12"/>
  <c r="AB100" i="12"/>
  <c r="AA100" i="12"/>
  <c r="O100" i="12"/>
  <c r="L100" i="12"/>
  <c r="I100" i="12"/>
  <c r="F100" i="12"/>
  <c r="AC99" i="12"/>
  <c r="AB99" i="12"/>
  <c r="AA99" i="12"/>
  <c r="O99" i="12"/>
  <c r="L99" i="12"/>
  <c r="I99" i="12"/>
  <c r="F99" i="12"/>
  <c r="AC98" i="12"/>
  <c r="AB98" i="12"/>
  <c r="AA98" i="12"/>
  <c r="O98" i="12"/>
  <c r="L98" i="12"/>
  <c r="I98" i="12"/>
  <c r="F98" i="12"/>
  <c r="AC97" i="12"/>
  <c r="AB97" i="12"/>
  <c r="AA97" i="12"/>
  <c r="O97" i="12"/>
  <c r="L97" i="12"/>
  <c r="I97" i="12"/>
  <c r="F97" i="12"/>
  <c r="AC96" i="12"/>
  <c r="AB96" i="12"/>
  <c r="AA96" i="12"/>
  <c r="O96" i="12"/>
  <c r="L96" i="12"/>
  <c r="I96" i="12"/>
  <c r="F96" i="12"/>
  <c r="AC95" i="12"/>
  <c r="AB95" i="12"/>
  <c r="AA95" i="12"/>
  <c r="O95" i="12"/>
  <c r="L95" i="12"/>
  <c r="I95" i="12"/>
  <c r="F95" i="12"/>
  <c r="AC94" i="12"/>
  <c r="AB94" i="12"/>
  <c r="AA94" i="12"/>
  <c r="O94" i="12"/>
  <c r="L94" i="12"/>
  <c r="I94" i="12"/>
  <c r="F94" i="12"/>
  <c r="AC93" i="12"/>
  <c r="AB93" i="12"/>
  <c r="AA93" i="12"/>
  <c r="O93" i="12"/>
  <c r="L93" i="12"/>
  <c r="I93" i="12"/>
  <c r="F93" i="12"/>
  <c r="AC92" i="12"/>
  <c r="AB92" i="12"/>
  <c r="AA92" i="12"/>
  <c r="O92" i="12"/>
  <c r="L92" i="12"/>
  <c r="I92" i="12"/>
  <c r="F92" i="12"/>
  <c r="AC91" i="12"/>
  <c r="AB91" i="12"/>
  <c r="AA91" i="12"/>
  <c r="O91" i="12"/>
  <c r="L91" i="12"/>
  <c r="I91" i="12"/>
  <c r="F91" i="12"/>
  <c r="AC90" i="12"/>
  <c r="AB90" i="12"/>
  <c r="AA90" i="12"/>
  <c r="O90" i="12"/>
  <c r="L90" i="12"/>
  <c r="I90" i="12"/>
  <c r="F90" i="12"/>
  <c r="AC89" i="12"/>
  <c r="AB89" i="12"/>
  <c r="AA89" i="12"/>
  <c r="O89" i="12"/>
  <c r="L89" i="12"/>
  <c r="I89" i="12"/>
  <c r="F89" i="12"/>
  <c r="AC88" i="12"/>
  <c r="AB88" i="12"/>
  <c r="AA88" i="12"/>
  <c r="O88" i="12"/>
  <c r="L88" i="12"/>
  <c r="I88" i="12"/>
  <c r="F88" i="12"/>
  <c r="AC87" i="12"/>
  <c r="AB87" i="12"/>
  <c r="AA87" i="12"/>
  <c r="O87" i="12"/>
  <c r="L87" i="12"/>
  <c r="I87" i="12"/>
  <c r="F87" i="12"/>
  <c r="AC86" i="12"/>
  <c r="AB86" i="12"/>
  <c r="AA86" i="12"/>
  <c r="O86" i="12"/>
  <c r="L86" i="12"/>
  <c r="I86" i="12"/>
  <c r="F86" i="12"/>
  <c r="AC85" i="12"/>
  <c r="AB85" i="12"/>
  <c r="AA85" i="12"/>
  <c r="O85" i="12"/>
  <c r="L85" i="12"/>
  <c r="I85" i="12"/>
  <c r="F85" i="12"/>
  <c r="AC84" i="12"/>
  <c r="AB84" i="12"/>
  <c r="AA84" i="12"/>
  <c r="O84" i="12"/>
  <c r="L84" i="12"/>
  <c r="I84" i="12"/>
  <c r="F84" i="12"/>
  <c r="AC83" i="12"/>
  <c r="AB83" i="12"/>
  <c r="AA83" i="12"/>
  <c r="O83" i="12"/>
  <c r="L83" i="12"/>
  <c r="I83" i="12"/>
  <c r="F83" i="12"/>
  <c r="AC82" i="12"/>
  <c r="AB82" i="12"/>
  <c r="AA82" i="12"/>
  <c r="O82" i="12"/>
  <c r="L82" i="12"/>
  <c r="I82" i="12"/>
  <c r="F82" i="12"/>
  <c r="AC81" i="12"/>
  <c r="AB81" i="12"/>
  <c r="AA81" i="12"/>
  <c r="O81" i="12"/>
  <c r="L81" i="12"/>
  <c r="I81" i="12"/>
  <c r="F81" i="12"/>
  <c r="AC80" i="12"/>
  <c r="AB80" i="12"/>
  <c r="AA80" i="12"/>
  <c r="O80" i="12"/>
  <c r="L80" i="12"/>
  <c r="I80" i="12"/>
  <c r="F80" i="12"/>
  <c r="AC79" i="12"/>
  <c r="AB79" i="12"/>
  <c r="AA79" i="12"/>
  <c r="O79" i="12"/>
  <c r="L79" i="12"/>
  <c r="I79" i="12"/>
  <c r="F79" i="12"/>
  <c r="AC78" i="12"/>
  <c r="AB78" i="12"/>
  <c r="AA78" i="12"/>
  <c r="O78" i="12"/>
  <c r="L78" i="12"/>
  <c r="I78" i="12"/>
  <c r="F78" i="12"/>
  <c r="AC77" i="12"/>
  <c r="AB77" i="12"/>
  <c r="AA77" i="12"/>
  <c r="O77" i="12"/>
  <c r="L77" i="12"/>
  <c r="I77" i="12"/>
  <c r="F77" i="12"/>
  <c r="AC76" i="12"/>
  <c r="AB76" i="12"/>
  <c r="AA76" i="12"/>
  <c r="O76" i="12"/>
  <c r="L76" i="12"/>
  <c r="I76" i="12"/>
  <c r="F76" i="12"/>
  <c r="AC75" i="12"/>
  <c r="AB75" i="12"/>
  <c r="AA75" i="12"/>
  <c r="O75" i="12"/>
  <c r="L75" i="12"/>
  <c r="I75" i="12"/>
  <c r="F75" i="12"/>
  <c r="AC74" i="12"/>
  <c r="AB74" i="12"/>
  <c r="AA74" i="12"/>
  <c r="O74" i="12"/>
  <c r="L74" i="12"/>
  <c r="I74" i="12"/>
  <c r="F74" i="12"/>
  <c r="AC73" i="12"/>
  <c r="AB73" i="12"/>
  <c r="AA73" i="12"/>
  <c r="O73" i="12"/>
  <c r="L73" i="12"/>
  <c r="I73" i="12"/>
  <c r="F73" i="12"/>
  <c r="AC72" i="12"/>
  <c r="AB72" i="12"/>
  <c r="AA72" i="12"/>
  <c r="O72" i="12"/>
  <c r="L72" i="12"/>
  <c r="I72" i="12"/>
  <c r="F72" i="12"/>
  <c r="AC71" i="12"/>
  <c r="AB71" i="12"/>
  <c r="AA71" i="12"/>
  <c r="O71" i="12"/>
  <c r="L71" i="12"/>
  <c r="I71" i="12"/>
  <c r="F71" i="12"/>
  <c r="AC70" i="12"/>
  <c r="AB70" i="12"/>
  <c r="AA70" i="12"/>
  <c r="O70" i="12"/>
  <c r="L70" i="12"/>
  <c r="I70" i="12"/>
  <c r="F70" i="12"/>
  <c r="AC69" i="12"/>
  <c r="AB69" i="12"/>
  <c r="AA69" i="12"/>
  <c r="O69" i="12"/>
  <c r="L69" i="12"/>
  <c r="I69" i="12"/>
  <c r="F69" i="12"/>
  <c r="AC68" i="12"/>
  <c r="AB68" i="12"/>
  <c r="AA68" i="12"/>
  <c r="O68" i="12"/>
  <c r="L68" i="12"/>
  <c r="I68" i="12"/>
  <c r="F68" i="12"/>
  <c r="AC67" i="12"/>
  <c r="AB67" i="12"/>
  <c r="AA67" i="12"/>
  <c r="O67" i="12"/>
  <c r="L67" i="12"/>
  <c r="I67" i="12"/>
  <c r="F67" i="12"/>
  <c r="AC66" i="12"/>
  <c r="AB66" i="12"/>
  <c r="AA66" i="12"/>
  <c r="O66" i="12"/>
  <c r="L66" i="12"/>
  <c r="I66" i="12"/>
  <c r="F66" i="12"/>
  <c r="AC65" i="12"/>
  <c r="AB65" i="12"/>
  <c r="AA65" i="12"/>
  <c r="O65" i="12"/>
  <c r="L65" i="12"/>
  <c r="I65" i="12"/>
  <c r="F65" i="12"/>
  <c r="AC64" i="12"/>
  <c r="AB64" i="12"/>
  <c r="AA64" i="12"/>
  <c r="O64" i="12"/>
  <c r="L64" i="12"/>
  <c r="I64" i="12"/>
  <c r="F64" i="12"/>
  <c r="AC63" i="12"/>
  <c r="AB63" i="12"/>
  <c r="AA63" i="12"/>
  <c r="O63" i="12"/>
  <c r="L63" i="12"/>
  <c r="I63" i="12"/>
  <c r="F63" i="12"/>
  <c r="AC62" i="12"/>
  <c r="AB62" i="12"/>
  <c r="AA62" i="12"/>
  <c r="O62" i="12"/>
  <c r="L62" i="12"/>
  <c r="I62" i="12"/>
  <c r="F62" i="12"/>
  <c r="AC61" i="12"/>
  <c r="AB61" i="12"/>
  <c r="AA61" i="12"/>
  <c r="O61" i="12"/>
  <c r="L61" i="12"/>
  <c r="I61" i="12"/>
  <c r="F61" i="12"/>
  <c r="AC60" i="12"/>
  <c r="AB60" i="12"/>
  <c r="AA60" i="12"/>
  <c r="O60" i="12"/>
  <c r="L60" i="12"/>
  <c r="I60" i="12"/>
  <c r="F60" i="12"/>
  <c r="AC59" i="12"/>
  <c r="AB59" i="12"/>
  <c r="AA59" i="12"/>
  <c r="O59" i="12"/>
  <c r="L59" i="12"/>
  <c r="I59" i="12"/>
  <c r="F59" i="12"/>
  <c r="AC58" i="12"/>
  <c r="AB58" i="12"/>
  <c r="AA58" i="12"/>
  <c r="O58" i="12"/>
  <c r="L58" i="12"/>
  <c r="I58" i="12"/>
  <c r="F58" i="12"/>
  <c r="AC57" i="12"/>
  <c r="AB57" i="12"/>
  <c r="AA57" i="12"/>
  <c r="O57" i="12"/>
  <c r="L57" i="12"/>
  <c r="I57" i="12"/>
  <c r="F57" i="12"/>
  <c r="AC56" i="12"/>
  <c r="AB56" i="12"/>
  <c r="AA56" i="12"/>
  <c r="O56" i="12"/>
  <c r="L56" i="12"/>
  <c r="I56" i="12"/>
  <c r="F56" i="12"/>
  <c r="AC55" i="12"/>
  <c r="AB55" i="12"/>
  <c r="AA55" i="12"/>
  <c r="O55" i="12"/>
  <c r="L55" i="12"/>
  <c r="I55" i="12"/>
  <c r="F55" i="12"/>
  <c r="AC54" i="12"/>
  <c r="AB54" i="12"/>
  <c r="AA54" i="12"/>
  <c r="O54" i="12"/>
  <c r="L54" i="12"/>
  <c r="I54" i="12"/>
  <c r="F54" i="12"/>
  <c r="AC53" i="12"/>
  <c r="AB53" i="12"/>
  <c r="AA53" i="12"/>
  <c r="O53" i="12"/>
  <c r="L53" i="12"/>
  <c r="I53" i="12"/>
  <c r="F53" i="12"/>
  <c r="AC52" i="12"/>
  <c r="AB52" i="12"/>
  <c r="AA52" i="12"/>
  <c r="O52" i="12"/>
  <c r="L52" i="12"/>
  <c r="I52" i="12"/>
  <c r="F52" i="12"/>
  <c r="AC51" i="12"/>
  <c r="AB51" i="12"/>
  <c r="AA51" i="12"/>
  <c r="O51" i="12"/>
  <c r="L51" i="12"/>
  <c r="I51" i="12"/>
  <c r="F51" i="12"/>
  <c r="AC50" i="12"/>
  <c r="AB50" i="12"/>
  <c r="AA50" i="12"/>
  <c r="O50" i="12"/>
  <c r="L50" i="12"/>
  <c r="I50" i="12"/>
  <c r="F50" i="12"/>
  <c r="AC49" i="12"/>
  <c r="AB49" i="12"/>
  <c r="AA49" i="12"/>
  <c r="O49" i="12"/>
  <c r="L49" i="12"/>
  <c r="I49" i="12"/>
  <c r="F49" i="12"/>
  <c r="AC48" i="12"/>
  <c r="AB48" i="12"/>
  <c r="AA48" i="12"/>
  <c r="O48" i="12"/>
  <c r="L48" i="12"/>
  <c r="I48" i="12"/>
  <c r="F48" i="12"/>
  <c r="AC47" i="12"/>
  <c r="AB47" i="12"/>
  <c r="AA47" i="12"/>
  <c r="O47" i="12"/>
  <c r="L47" i="12"/>
  <c r="I47" i="12"/>
  <c r="F47" i="12"/>
  <c r="AC46" i="12"/>
  <c r="AB46" i="12"/>
  <c r="AA46" i="12"/>
  <c r="O46" i="12"/>
  <c r="L46" i="12"/>
  <c r="I46" i="12"/>
  <c r="F46" i="12"/>
  <c r="AC45" i="12"/>
  <c r="AB45" i="12"/>
  <c r="AA45" i="12"/>
  <c r="O45" i="12"/>
  <c r="L45" i="12"/>
  <c r="I45" i="12"/>
  <c r="F45" i="12"/>
  <c r="AC44" i="12"/>
  <c r="AB44" i="12"/>
  <c r="AA44" i="12"/>
  <c r="O44" i="12"/>
  <c r="L44" i="12"/>
  <c r="I44" i="12"/>
  <c r="F44" i="12"/>
  <c r="AC43" i="12"/>
  <c r="AB43" i="12"/>
  <c r="AA43" i="12"/>
  <c r="O43" i="12"/>
  <c r="L43" i="12"/>
  <c r="I43" i="12"/>
  <c r="F43" i="12"/>
  <c r="AC42" i="12"/>
  <c r="AB42" i="12"/>
  <c r="AA42" i="12"/>
  <c r="O42" i="12"/>
  <c r="L42" i="12"/>
  <c r="I42" i="12"/>
  <c r="F42" i="12"/>
  <c r="AC41" i="12"/>
  <c r="AB41" i="12"/>
  <c r="AA41" i="12"/>
  <c r="O41" i="12"/>
  <c r="L41" i="12"/>
  <c r="I41" i="12"/>
  <c r="F41" i="12"/>
  <c r="AC40" i="12"/>
  <c r="AB40" i="12"/>
  <c r="AA40" i="12"/>
  <c r="O40" i="12"/>
  <c r="L40" i="12"/>
  <c r="I40" i="12"/>
  <c r="F40" i="12"/>
  <c r="AC39" i="12"/>
  <c r="AB39" i="12"/>
  <c r="AA39" i="12"/>
  <c r="O39" i="12"/>
  <c r="L39" i="12"/>
  <c r="I39" i="12"/>
  <c r="F39" i="12"/>
  <c r="AC38" i="12"/>
  <c r="AB38" i="12"/>
  <c r="AA38" i="12"/>
  <c r="O38" i="12"/>
  <c r="L38" i="12"/>
  <c r="I38" i="12"/>
  <c r="F38" i="12"/>
  <c r="AC37" i="12"/>
  <c r="AB37" i="12"/>
  <c r="AA37" i="12"/>
  <c r="O37" i="12"/>
  <c r="L37" i="12"/>
  <c r="I37" i="12"/>
  <c r="F37" i="12"/>
  <c r="AC36" i="12"/>
  <c r="AB36" i="12"/>
  <c r="AA36" i="12"/>
  <c r="O36" i="12"/>
  <c r="L36" i="12"/>
  <c r="I36" i="12"/>
  <c r="F36" i="12"/>
  <c r="AC35" i="12"/>
  <c r="AB35" i="12"/>
  <c r="AA35" i="12"/>
  <c r="O35" i="12"/>
  <c r="L35" i="12"/>
  <c r="I35" i="12"/>
  <c r="F35" i="12"/>
  <c r="AC34" i="12"/>
  <c r="AB34" i="12"/>
  <c r="AA34" i="12"/>
  <c r="O34" i="12"/>
  <c r="L34" i="12"/>
  <c r="I34" i="12"/>
  <c r="F34" i="12"/>
  <c r="AC33" i="12"/>
  <c r="AB33" i="12"/>
  <c r="AA33" i="12"/>
  <c r="O33" i="12"/>
  <c r="L33" i="12"/>
  <c r="I33" i="12"/>
  <c r="F33" i="12"/>
  <c r="AC32" i="12"/>
  <c r="AB32" i="12"/>
  <c r="AA32" i="12"/>
  <c r="O32" i="12"/>
  <c r="L32" i="12"/>
  <c r="I32" i="12"/>
  <c r="F32" i="12"/>
  <c r="AC31" i="12"/>
  <c r="AB31" i="12"/>
  <c r="AA31" i="12"/>
  <c r="O31" i="12"/>
  <c r="L31" i="12"/>
  <c r="I31" i="12"/>
  <c r="F31" i="12"/>
  <c r="AC30" i="12"/>
  <c r="AB30" i="12"/>
  <c r="AA30" i="12"/>
  <c r="O30" i="12"/>
  <c r="L30" i="12"/>
  <c r="I30" i="12"/>
  <c r="F30" i="12"/>
  <c r="AC29" i="12"/>
  <c r="AB29" i="12"/>
  <c r="AA29" i="12"/>
  <c r="O29" i="12"/>
  <c r="L29" i="12"/>
  <c r="I29" i="12"/>
  <c r="F29" i="12"/>
  <c r="AC28" i="12"/>
  <c r="AB28" i="12"/>
  <c r="AA28" i="12"/>
  <c r="O28" i="12"/>
  <c r="L28" i="12"/>
  <c r="I28" i="12"/>
  <c r="F28" i="12"/>
  <c r="AC27" i="12"/>
  <c r="AB27" i="12"/>
  <c r="AA27" i="12"/>
  <c r="O27" i="12"/>
  <c r="L27" i="12"/>
  <c r="I27" i="12"/>
  <c r="F27" i="12"/>
  <c r="AC26" i="12"/>
  <c r="AB26" i="12"/>
  <c r="AA26" i="12"/>
  <c r="O26" i="12"/>
  <c r="L26" i="12"/>
  <c r="I26" i="12"/>
  <c r="F26" i="12"/>
  <c r="AC25" i="12"/>
  <c r="AB25" i="12"/>
  <c r="AA25" i="12"/>
  <c r="O25" i="12"/>
  <c r="L25" i="12"/>
  <c r="I25" i="12"/>
  <c r="F25" i="12"/>
  <c r="AC24" i="12"/>
  <c r="AB24" i="12"/>
  <c r="AA24" i="12"/>
  <c r="O24" i="12"/>
  <c r="L24" i="12"/>
  <c r="I24" i="12"/>
  <c r="F24" i="12"/>
  <c r="AC23" i="12"/>
  <c r="AB23" i="12"/>
  <c r="AA23" i="12"/>
  <c r="O23" i="12"/>
  <c r="L23" i="12"/>
  <c r="I23" i="12"/>
  <c r="F23" i="12"/>
  <c r="AC22" i="12"/>
  <c r="AB22" i="12"/>
  <c r="AA22" i="12"/>
  <c r="O22" i="12"/>
  <c r="L22" i="12"/>
  <c r="I22" i="12"/>
  <c r="F22" i="12"/>
  <c r="AC21" i="12"/>
  <c r="AB21" i="12"/>
  <c r="AA21" i="12"/>
  <c r="O21" i="12"/>
  <c r="L21" i="12"/>
  <c r="I21" i="12"/>
  <c r="F21" i="12"/>
  <c r="AC20" i="12"/>
  <c r="AB20" i="12"/>
  <c r="AA20" i="12"/>
  <c r="O20" i="12"/>
  <c r="L20" i="12"/>
  <c r="I20" i="12"/>
  <c r="F20" i="12"/>
  <c r="AC19" i="12"/>
  <c r="AB19" i="12"/>
  <c r="AA19" i="12"/>
  <c r="O19" i="12"/>
  <c r="L19" i="12"/>
  <c r="I19" i="12"/>
  <c r="F19" i="12"/>
  <c r="AC18" i="12"/>
  <c r="AB18" i="12"/>
  <c r="AA18" i="12"/>
  <c r="O18" i="12"/>
  <c r="L18" i="12"/>
  <c r="I18" i="12"/>
  <c r="F18" i="12"/>
  <c r="AC17" i="12"/>
  <c r="AB17" i="12"/>
  <c r="AA17" i="12"/>
  <c r="O17" i="12"/>
  <c r="L17" i="12"/>
  <c r="I17" i="12"/>
  <c r="F17" i="12"/>
  <c r="AC16" i="12"/>
  <c r="AB16" i="12"/>
  <c r="AA16" i="12"/>
  <c r="O16" i="12"/>
  <c r="L16" i="12"/>
  <c r="I16" i="12"/>
  <c r="F16" i="12"/>
  <c r="AC15" i="12"/>
  <c r="AB15" i="12"/>
  <c r="AA15" i="12"/>
  <c r="O15" i="12"/>
  <c r="L15" i="12"/>
  <c r="I15" i="12"/>
  <c r="F15" i="12"/>
  <c r="AC14" i="12"/>
  <c r="AB14" i="12"/>
  <c r="AA14" i="12"/>
  <c r="O14" i="12"/>
  <c r="L14" i="12"/>
  <c r="I14" i="12"/>
  <c r="F14" i="12"/>
  <c r="AC13" i="12"/>
  <c r="AB13" i="12"/>
  <c r="AA13" i="12"/>
  <c r="O13" i="12"/>
  <c r="L13" i="12"/>
  <c r="I13" i="12"/>
  <c r="F13" i="12"/>
  <c r="AC12" i="12"/>
  <c r="AB12" i="12"/>
  <c r="AA12" i="12"/>
  <c r="O12" i="12"/>
  <c r="L12" i="12"/>
  <c r="I12" i="12"/>
  <c r="F12" i="12"/>
  <c r="AC11" i="12"/>
  <c r="AB11" i="12"/>
  <c r="AA11" i="12"/>
  <c r="O11" i="12"/>
  <c r="L11" i="12"/>
  <c r="I11" i="12"/>
  <c r="F11" i="12"/>
  <c r="AC10" i="12"/>
  <c r="AB10" i="12"/>
  <c r="AA10" i="12"/>
  <c r="O10" i="12"/>
  <c r="L10" i="12"/>
  <c r="I10" i="12"/>
  <c r="F10" i="12"/>
  <c r="AD229" i="12" l="1"/>
  <c r="AE229" i="12" s="1"/>
  <c r="AD230" i="12"/>
  <c r="AE230" i="12" s="1"/>
  <c r="AD231" i="12"/>
  <c r="AE231" i="12" s="1"/>
  <c r="AD232" i="12"/>
  <c r="AE232" i="12" s="1"/>
  <c r="AD293" i="12"/>
  <c r="AE293" i="12" s="1"/>
  <c r="AD237" i="12"/>
  <c r="AE237" i="12" s="1"/>
  <c r="AD13" i="12"/>
  <c r="AE13" i="12" s="1"/>
  <c r="AD15" i="12"/>
  <c r="AE15" i="12" s="1"/>
  <c r="AD238" i="12"/>
  <c r="AE238" i="12" s="1"/>
  <c r="AD16" i="12"/>
  <c r="AE16" i="12" s="1"/>
  <c r="AD21" i="12"/>
  <c r="AE21" i="12" s="1"/>
  <c r="AD23" i="12"/>
  <c r="AE23" i="12" s="1"/>
  <c r="AD25" i="12"/>
  <c r="AE25" i="12" s="1"/>
  <c r="AD27" i="12"/>
  <c r="AE27" i="12" s="1"/>
  <c r="AD29" i="12"/>
  <c r="AE29" i="12" s="1"/>
  <c r="AD31" i="12"/>
  <c r="AE31" i="12" s="1"/>
  <c r="AD37" i="12"/>
  <c r="AE37" i="12" s="1"/>
  <c r="AD39" i="12"/>
  <c r="AE39" i="12" s="1"/>
  <c r="AD40" i="12"/>
  <c r="AE40" i="12" s="1"/>
  <c r="AD45" i="12"/>
  <c r="AE45" i="12" s="1"/>
  <c r="AD47" i="12"/>
  <c r="AE47" i="12" s="1"/>
  <c r="AD48" i="12"/>
  <c r="AE48" i="12" s="1"/>
  <c r="AD53" i="12"/>
  <c r="AE53" i="12" s="1"/>
  <c r="AD55" i="12"/>
  <c r="AE55" i="12" s="1"/>
  <c r="AD56" i="12"/>
  <c r="AE56" i="12" s="1"/>
  <c r="AD61" i="12"/>
  <c r="AE61" i="12" s="1"/>
  <c r="AD63" i="12"/>
  <c r="AE63" i="12" s="1"/>
  <c r="AD69" i="12"/>
  <c r="AE69" i="12" s="1"/>
  <c r="AD71" i="12"/>
  <c r="AE71" i="12" s="1"/>
  <c r="AD72" i="12"/>
  <c r="AE72" i="12" s="1"/>
  <c r="AD77" i="12"/>
  <c r="AE77" i="12" s="1"/>
  <c r="AD79" i="12"/>
  <c r="AE79" i="12" s="1"/>
  <c r="AD80" i="12"/>
  <c r="AE80" i="12" s="1"/>
  <c r="AD85" i="12"/>
  <c r="AE85" i="12" s="1"/>
  <c r="AD87" i="12"/>
  <c r="AE87" i="12" s="1"/>
  <c r="AD88" i="12"/>
  <c r="AE88" i="12" s="1"/>
  <c r="AD93" i="12"/>
  <c r="AE93" i="12" s="1"/>
  <c r="AD95" i="12"/>
  <c r="AE95" i="12" s="1"/>
  <c r="AD133" i="12"/>
  <c r="AE133" i="12" s="1"/>
  <c r="AD135" i="12"/>
  <c r="AE135" i="12" s="1"/>
  <c r="AD136" i="12"/>
  <c r="AE136" i="12" s="1"/>
  <c r="AD141" i="12"/>
  <c r="AE141" i="12" s="1"/>
  <c r="AD239" i="12"/>
  <c r="AE239" i="12" s="1"/>
  <c r="AD241" i="12"/>
  <c r="AE241" i="12" s="1"/>
  <c r="AD243" i="12"/>
  <c r="AE243" i="12" s="1"/>
  <c r="AD295" i="12"/>
  <c r="AE295" i="12" s="1"/>
  <c r="AD143" i="12"/>
  <c r="AE143" i="12" s="1"/>
  <c r="AD245" i="12"/>
  <c r="AE245" i="12" s="1"/>
  <c r="AD144" i="12"/>
  <c r="AE144" i="12" s="1"/>
  <c r="AD160" i="12"/>
  <c r="AE160" i="12" s="1"/>
  <c r="AD256" i="12"/>
  <c r="AE256" i="12" s="1"/>
  <c r="AD275" i="12"/>
  <c r="AE275" i="12" s="1"/>
  <c r="AD149" i="12"/>
  <c r="AE149" i="12" s="1"/>
  <c r="AD151" i="12"/>
  <c r="AE151" i="12" s="1"/>
  <c r="AD152" i="12"/>
  <c r="AE152" i="12" s="1"/>
  <c r="AD157" i="12"/>
  <c r="AE157" i="12" s="1"/>
  <c r="AD159" i="12"/>
  <c r="AE159" i="12" s="1"/>
  <c r="AD96" i="12"/>
  <c r="AE96" i="12" s="1"/>
  <c r="AD246" i="12"/>
  <c r="AE246" i="12" s="1"/>
  <c r="AD162" i="12"/>
  <c r="AE162" i="12" s="1"/>
  <c r="AD164" i="12"/>
  <c r="AE164" i="12" s="1"/>
  <c r="AD170" i="12"/>
  <c r="AE170" i="12" s="1"/>
  <c r="AD172" i="12"/>
  <c r="AE172" i="12" s="1"/>
  <c r="AD178" i="12"/>
  <c r="AE178" i="12" s="1"/>
  <c r="AD180" i="12"/>
  <c r="AE180" i="12" s="1"/>
  <c r="AD188" i="12"/>
  <c r="AE188" i="12" s="1"/>
  <c r="AD192" i="12"/>
  <c r="AE192" i="12" s="1"/>
  <c r="AD216" i="12"/>
  <c r="AE216" i="12" s="1"/>
  <c r="AD32" i="12"/>
  <c r="AE32" i="12" s="1"/>
  <c r="AD64" i="12"/>
  <c r="AE64" i="12" s="1"/>
  <c r="AD98" i="12"/>
  <c r="AE98" i="12" s="1"/>
  <c r="AD100" i="12"/>
  <c r="AE100" i="12" s="1"/>
  <c r="AD106" i="12"/>
  <c r="AE106" i="12" s="1"/>
  <c r="AD108" i="12"/>
  <c r="AE108" i="12" s="1"/>
  <c r="AD114" i="12"/>
  <c r="AE114" i="12" s="1"/>
  <c r="AD116" i="12"/>
  <c r="AE116" i="12" s="1"/>
  <c r="AD122" i="12"/>
  <c r="AE122" i="12" s="1"/>
  <c r="AD124" i="12"/>
  <c r="AE124" i="12" s="1"/>
  <c r="AD128" i="12"/>
  <c r="AE128" i="12" s="1"/>
  <c r="AD197" i="12"/>
  <c r="AE197" i="12" s="1"/>
  <c r="AD198" i="12"/>
  <c r="AE198" i="12" s="1"/>
  <c r="AD199" i="12"/>
  <c r="AE199" i="12" s="1"/>
  <c r="AD200" i="12"/>
  <c r="AE200" i="12" s="1"/>
  <c r="AD205" i="12"/>
  <c r="AE205" i="12" s="1"/>
  <c r="AD206" i="12"/>
  <c r="AE206" i="12" s="1"/>
  <c r="AD207" i="12"/>
  <c r="AE207" i="12" s="1"/>
  <c r="AD208" i="12"/>
  <c r="AE208" i="12" s="1"/>
  <c r="AD213" i="12"/>
  <c r="AE213" i="12" s="1"/>
  <c r="AD214" i="12"/>
  <c r="AE214" i="12" s="1"/>
  <c r="AD215" i="12"/>
  <c r="AE215" i="12" s="1"/>
  <c r="AD247" i="12"/>
  <c r="AE247" i="12" s="1"/>
  <c r="AD253" i="12"/>
  <c r="AE253" i="12" s="1"/>
  <c r="AD255" i="12"/>
  <c r="AE255" i="12" s="1"/>
  <c r="AD261" i="12"/>
  <c r="AE261" i="12" s="1"/>
  <c r="AD263" i="12"/>
  <c r="AE263" i="12" s="1"/>
  <c r="AD265" i="12"/>
  <c r="AE265" i="12" s="1"/>
  <c r="AD269" i="12"/>
  <c r="AE269" i="12" s="1"/>
  <c r="AD273" i="12"/>
  <c r="AE273" i="12" s="1"/>
  <c r="AD220" i="12"/>
  <c r="AE220" i="12" s="1"/>
  <c r="AD224" i="12"/>
  <c r="AE224" i="12" s="1"/>
  <c r="AD248" i="12"/>
  <c r="AE248" i="12" s="1"/>
  <c r="AD297" i="12"/>
  <c r="AE297" i="12" s="1"/>
  <c r="AD276" i="12"/>
  <c r="AE276" i="12" s="1"/>
  <c r="AD280" i="12"/>
  <c r="AE280" i="12" s="1"/>
  <c r="AD283" i="12"/>
  <c r="AE283" i="12" s="1"/>
  <c r="AD284" i="12"/>
  <c r="AE284" i="12" s="1"/>
  <c r="AD287" i="12"/>
  <c r="AE287" i="12" s="1"/>
  <c r="AD288" i="12"/>
  <c r="AE288" i="12" s="1"/>
  <c r="AD291" i="12"/>
  <c r="AE291" i="12" s="1"/>
  <c r="AD12" i="12"/>
  <c r="AE12" i="12" s="1"/>
  <c r="AD26" i="12"/>
  <c r="AE26" i="12" s="1"/>
  <c r="AD236" i="12"/>
  <c r="AE236" i="12" s="1"/>
  <c r="AD240" i="12"/>
  <c r="AE240" i="12" s="1"/>
  <c r="AD34" i="12"/>
  <c r="AE34" i="12" s="1"/>
  <c r="AD36" i="12"/>
  <c r="AE36" i="12" s="1"/>
  <c r="AD42" i="12"/>
  <c r="AE42" i="12" s="1"/>
  <c r="AD44" i="12"/>
  <c r="AE44" i="12" s="1"/>
  <c r="AD50" i="12"/>
  <c r="AE50" i="12" s="1"/>
  <c r="AD52" i="12"/>
  <c r="AE52" i="12" s="1"/>
  <c r="AD58" i="12"/>
  <c r="AE58" i="12" s="1"/>
  <c r="AD60" i="12"/>
  <c r="AE60" i="12" s="1"/>
  <c r="AD252" i="12"/>
  <c r="AE252" i="12" s="1"/>
  <c r="AD10" i="12"/>
  <c r="AE10" i="12" s="1"/>
  <c r="AD20" i="12"/>
  <c r="AE20" i="12" s="1"/>
  <c r="AD24" i="12"/>
  <c r="AE24" i="12" s="1"/>
  <c r="AD244" i="12"/>
  <c r="AE244" i="12" s="1"/>
  <c r="AD66" i="12"/>
  <c r="AE66" i="12" s="1"/>
  <c r="AD68" i="12"/>
  <c r="AE68" i="12" s="1"/>
  <c r="AD74" i="12"/>
  <c r="AE74" i="12" s="1"/>
  <c r="AD76" i="12"/>
  <c r="AE76" i="12" s="1"/>
  <c r="AD82" i="12"/>
  <c r="AE82" i="12" s="1"/>
  <c r="AD84" i="12"/>
  <c r="AE84" i="12" s="1"/>
  <c r="AD90" i="12"/>
  <c r="AE90" i="12" s="1"/>
  <c r="AD92" i="12"/>
  <c r="AE92" i="12" s="1"/>
  <c r="AD101" i="12"/>
  <c r="AE101" i="12" s="1"/>
  <c r="AD103" i="12"/>
  <c r="AE103" i="12" s="1"/>
  <c r="AD104" i="12"/>
  <c r="AE104" i="12" s="1"/>
  <c r="AD109" i="12"/>
  <c r="AE109" i="12" s="1"/>
  <c r="AD111" i="12"/>
  <c r="AE111" i="12" s="1"/>
  <c r="AD112" i="12"/>
  <c r="AE112" i="12" s="1"/>
  <c r="AD117" i="12"/>
  <c r="AE117" i="12" s="1"/>
  <c r="AD119" i="12"/>
  <c r="AE119" i="12" s="1"/>
  <c r="AD120" i="12"/>
  <c r="AE120" i="12" s="1"/>
  <c r="AD125" i="12"/>
  <c r="AE125" i="12" s="1"/>
  <c r="AD127" i="12"/>
  <c r="AE127" i="12" s="1"/>
  <c r="AD258" i="12"/>
  <c r="AE258" i="12" s="1"/>
  <c r="AD260" i="12"/>
  <c r="AE260" i="12" s="1"/>
  <c r="AD264" i="12"/>
  <c r="AE264" i="12" s="1"/>
  <c r="AD267" i="12"/>
  <c r="AE267" i="12" s="1"/>
  <c r="AD268" i="12"/>
  <c r="AE268" i="12" s="1"/>
  <c r="AD271" i="12"/>
  <c r="AE271" i="12" s="1"/>
  <c r="AD272" i="12"/>
  <c r="AE272" i="12" s="1"/>
  <c r="AD277" i="12"/>
  <c r="AE277" i="12" s="1"/>
  <c r="AD279" i="12"/>
  <c r="AE279" i="12" s="1"/>
  <c r="AD281" i="12"/>
  <c r="AE281" i="12" s="1"/>
  <c r="AD285" i="12"/>
  <c r="AE285" i="12" s="1"/>
  <c r="AD289" i="12"/>
  <c r="AE289" i="12" s="1"/>
  <c r="AD18" i="12"/>
  <c r="AE18" i="12" s="1"/>
  <c r="AD228" i="12"/>
  <c r="AE228" i="12" s="1"/>
  <c r="AD130" i="12"/>
  <c r="AE130" i="12" s="1"/>
  <c r="AD132" i="12"/>
  <c r="AE132" i="12" s="1"/>
  <c r="AD138" i="12"/>
  <c r="AE138" i="12" s="1"/>
  <c r="AD140" i="12"/>
  <c r="AE140" i="12" s="1"/>
  <c r="AD146" i="12"/>
  <c r="AE146" i="12" s="1"/>
  <c r="AD148" i="12"/>
  <c r="AE148" i="12" s="1"/>
  <c r="AD154" i="12"/>
  <c r="AE154" i="12" s="1"/>
  <c r="AD156" i="12"/>
  <c r="AE156" i="12" s="1"/>
  <c r="AD165" i="12"/>
  <c r="AE165" i="12" s="1"/>
  <c r="AD167" i="12"/>
  <c r="AE167" i="12" s="1"/>
  <c r="AD168" i="12"/>
  <c r="AE168" i="12" s="1"/>
  <c r="AD173" i="12"/>
  <c r="AE173" i="12" s="1"/>
  <c r="AD175" i="12"/>
  <c r="AE175" i="12" s="1"/>
  <c r="AD176" i="12"/>
  <c r="AE176" i="12" s="1"/>
  <c r="AD181" i="12"/>
  <c r="AE181" i="12" s="1"/>
  <c r="AD183" i="12"/>
  <c r="AE183" i="12" s="1"/>
  <c r="AD184" i="12"/>
  <c r="AE184" i="12" s="1"/>
  <c r="AD189" i="12"/>
  <c r="AE189" i="12" s="1"/>
  <c r="AD190" i="12"/>
  <c r="AE190" i="12" s="1"/>
  <c r="AD191" i="12"/>
  <c r="AE191" i="12" s="1"/>
  <c r="AD292" i="12"/>
  <c r="AE292" i="12" s="1"/>
  <c r="AD296" i="12"/>
  <c r="AE296" i="12" s="1"/>
  <c r="AD299" i="12"/>
  <c r="AE299" i="12" s="1"/>
  <c r="AD300" i="12"/>
  <c r="AE300" i="12" s="1"/>
  <c r="AD302" i="12"/>
  <c r="AE302" i="12" s="1"/>
  <c r="AD28" i="12"/>
  <c r="AE28" i="12" s="1"/>
  <c r="AD196" i="12"/>
  <c r="AE196" i="12" s="1"/>
  <c r="AD204" i="12"/>
  <c r="AE204" i="12" s="1"/>
  <c r="AD212" i="12"/>
  <c r="AE212" i="12" s="1"/>
  <c r="AD221" i="12"/>
  <c r="AE221" i="12" s="1"/>
  <c r="AD223" i="12"/>
  <c r="AE223" i="12" s="1"/>
  <c r="AD11" i="12"/>
  <c r="AE11" i="12" s="1"/>
  <c r="AD38" i="12"/>
  <c r="AE38" i="12" s="1"/>
  <c r="AD41" i="12"/>
  <c r="AE41" i="12" s="1"/>
  <c r="AD43" i="12"/>
  <c r="AE43" i="12" s="1"/>
  <c r="AD70" i="12"/>
  <c r="AE70" i="12" s="1"/>
  <c r="AD73" i="12"/>
  <c r="AE73" i="12" s="1"/>
  <c r="AD75" i="12"/>
  <c r="AE75" i="12" s="1"/>
  <c r="AD102" i="12"/>
  <c r="AE102" i="12" s="1"/>
  <c r="AD105" i="12"/>
  <c r="AE105" i="12" s="1"/>
  <c r="AD107" i="12"/>
  <c r="AE107" i="12" s="1"/>
  <c r="AD134" i="12"/>
  <c r="AE134" i="12" s="1"/>
  <c r="AD137" i="12"/>
  <c r="AE137" i="12" s="1"/>
  <c r="AD139" i="12"/>
  <c r="AE139" i="12" s="1"/>
  <c r="AD166" i="12"/>
  <c r="AE166" i="12" s="1"/>
  <c r="AD169" i="12"/>
  <c r="AE169" i="12" s="1"/>
  <c r="AD171" i="12"/>
  <c r="AE171" i="12" s="1"/>
  <c r="AD201" i="12"/>
  <c r="AE201" i="12" s="1"/>
  <c r="AD202" i="12"/>
  <c r="AE202" i="12" s="1"/>
  <c r="AD203" i="12"/>
  <c r="AE203" i="12" s="1"/>
  <c r="AD233" i="12"/>
  <c r="AE233" i="12" s="1"/>
  <c r="AD234" i="12"/>
  <c r="AE234" i="12" s="1"/>
  <c r="AD235" i="12"/>
  <c r="AE235" i="12" s="1"/>
  <c r="AD262" i="12"/>
  <c r="AE262" i="12" s="1"/>
  <c r="AD278" i="12"/>
  <c r="AE278" i="12" s="1"/>
  <c r="AD294" i="12"/>
  <c r="AE294" i="12" s="1"/>
  <c r="AD14" i="12"/>
  <c r="AE14" i="12" s="1"/>
  <c r="AD17" i="12"/>
  <c r="AE17" i="12" s="1"/>
  <c r="AD19" i="12"/>
  <c r="AE19" i="12" s="1"/>
  <c r="AD46" i="12"/>
  <c r="AE46" i="12" s="1"/>
  <c r="AD49" i="12"/>
  <c r="AE49" i="12" s="1"/>
  <c r="AD51" i="12"/>
  <c r="AE51" i="12" s="1"/>
  <c r="AD78" i="12"/>
  <c r="AE78" i="12" s="1"/>
  <c r="AD81" i="12"/>
  <c r="AE81" i="12" s="1"/>
  <c r="AD83" i="12"/>
  <c r="AE83" i="12" s="1"/>
  <c r="AD110" i="12"/>
  <c r="AE110" i="12" s="1"/>
  <c r="AD113" i="12"/>
  <c r="AE113" i="12" s="1"/>
  <c r="AD115" i="12"/>
  <c r="AE115" i="12" s="1"/>
  <c r="AD142" i="12"/>
  <c r="AE142" i="12" s="1"/>
  <c r="AD145" i="12"/>
  <c r="AE145" i="12" s="1"/>
  <c r="AD147" i="12"/>
  <c r="AE147" i="12" s="1"/>
  <c r="AD174" i="12"/>
  <c r="AE174" i="12" s="1"/>
  <c r="AD177" i="12"/>
  <c r="AE177" i="12" s="1"/>
  <c r="AD179" i="12"/>
  <c r="AE179" i="12" s="1"/>
  <c r="AD209" i="12"/>
  <c r="AE209" i="12" s="1"/>
  <c r="AD210" i="12"/>
  <c r="AE210" i="12" s="1"/>
  <c r="AD211" i="12"/>
  <c r="AE211" i="12" s="1"/>
  <c r="AD266" i="12"/>
  <c r="AE266" i="12" s="1"/>
  <c r="AD282" i="12"/>
  <c r="AE282" i="12" s="1"/>
  <c r="AD298" i="12"/>
  <c r="AE298" i="12" s="1"/>
  <c r="AD242" i="12"/>
  <c r="AE242" i="12" s="1"/>
  <c r="AD301" i="12"/>
  <c r="AE301" i="12" s="1"/>
  <c r="AD22" i="12"/>
  <c r="AE22" i="12" s="1"/>
  <c r="AD54" i="12"/>
  <c r="AE54" i="12" s="1"/>
  <c r="AD57" i="12"/>
  <c r="AE57" i="12" s="1"/>
  <c r="AD59" i="12"/>
  <c r="AE59" i="12" s="1"/>
  <c r="AD86" i="12"/>
  <c r="AE86" i="12" s="1"/>
  <c r="AD89" i="12"/>
  <c r="AE89" i="12" s="1"/>
  <c r="AD91" i="12"/>
  <c r="AE91" i="12" s="1"/>
  <c r="AD118" i="12"/>
  <c r="AE118" i="12" s="1"/>
  <c r="AD121" i="12"/>
  <c r="AE121" i="12" s="1"/>
  <c r="AD123" i="12"/>
  <c r="AE123" i="12" s="1"/>
  <c r="AD150" i="12"/>
  <c r="AE150" i="12" s="1"/>
  <c r="AD153" i="12"/>
  <c r="AE153" i="12" s="1"/>
  <c r="AD155" i="12"/>
  <c r="AE155" i="12" s="1"/>
  <c r="AD182" i="12"/>
  <c r="AE182" i="12" s="1"/>
  <c r="AD185" i="12"/>
  <c r="AE185" i="12" s="1"/>
  <c r="AD186" i="12"/>
  <c r="AE186" i="12" s="1"/>
  <c r="AD187" i="12"/>
  <c r="AE187" i="12" s="1"/>
  <c r="AD217" i="12"/>
  <c r="AE217" i="12" s="1"/>
  <c r="AD218" i="12"/>
  <c r="AE218" i="12" s="1"/>
  <c r="AD219" i="12"/>
  <c r="AE219" i="12" s="1"/>
  <c r="AD249" i="12"/>
  <c r="AE249" i="12" s="1"/>
  <c r="AD250" i="12"/>
  <c r="AE250" i="12" s="1"/>
  <c r="AD251" i="12"/>
  <c r="AE251" i="12" s="1"/>
  <c r="AD270" i="12"/>
  <c r="AE270" i="12" s="1"/>
  <c r="AD286" i="12"/>
  <c r="AE286" i="12" s="1"/>
  <c r="AD303" i="12"/>
  <c r="AE303" i="12" s="1"/>
  <c r="AD30" i="12"/>
  <c r="AE30" i="12" s="1"/>
  <c r="AD33" i="12"/>
  <c r="AE33" i="12" s="1"/>
  <c r="AD35" i="12"/>
  <c r="AE35" i="12" s="1"/>
  <c r="AD62" i="12"/>
  <c r="AE62" i="12" s="1"/>
  <c r="AD65" i="12"/>
  <c r="AE65" i="12" s="1"/>
  <c r="AD67" i="12"/>
  <c r="AE67" i="12" s="1"/>
  <c r="AD94" i="12"/>
  <c r="AE94" i="12" s="1"/>
  <c r="AD97" i="12"/>
  <c r="AE97" i="12" s="1"/>
  <c r="AD99" i="12"/>
  <c r="AE99" i="12" s="1"/>
  <c r="AD126" i="12"/>
  <c r="AE126" i="12" s="1"/>
  <c r="AD129" i="12"/>
  <c r="AE129" i="12" s="1"/>
  <c r="AD131" i="12"/>
  <c r="AE131" i="12" s="1"/>
  <c r="AD158" i="12"/>
  <c r="AE158" i="12" s="1"/>
  <c r="AD161" i="12"/>
  <c r="AE161" i="12" s="1"/>
  <c r="AD163" i="12"/>
  <c r="AE163" i="12" s="1"/>
  <c r="AD193" i="12"/>
  <c r="AE193" i="12" s="1"/>
  <c r="AD194" i="12"/>
  <c r="AE194" i="12" s="1"/>
  <c r="AD195" i="12"/>
  <c r="AE195" i="12" s="1"/>
  <c r="AD222" i="12"/>
  <c r="AE222" i="12" s="1"/>
  <c r="AD225" i="12"/>
  <c r="AE225" i="12" s="1"/>
  <c r="AD226" i="12"/>
  <c r="AE226" i="12" s="1"/>
  <c r="AD227" i="12"/>
  <c r="AE227" i="12" s="1"/>
  <c r="AD254" i="12"/>
  <c r="AE254" i="12" s="1"/>
  <c r="AD257" i="12"/>
  <c r="AE257" i="12" s="1"/>
  <c r="AD259" i="12"/>
  <c r="AE259" i="12" s="1"/>
  <c r="AD274" i="12"/>
  <c r="AE274" i="12" s="1"/>
  <c r="AD290" i="12"/>
  <c r="AE290" i="12" s="1"/>
  <c r="Q15" i="10" l="1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Q253" i="10"/>
  <c r="Q254" i="10"/>
  <c r="Q255" i="10"/>
  <c r="Q256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274" i="10"/>
  <c r="Q275" i="10"/>
  <c r="Q276" i="10"/>
  <c r="Q277" i="10"/>
  <c r="Q278" i="10"/>
  <c r="Q279" i="10"/>
  <c r="Q280" i="10"/>
  <c r="Q281" i="10"/>
  <c r="Q282" i="10"/>
  <c r="Q283" i="10"/>
  <c r="Q284" i="10"/>
  <c r="Q285" i="10"/>
  <c r="Q286" i="10"/>
  <c r="Q287" i="10"/>
  <c r="Q288" i="10"/>
  <c r="Q289" i="10"/>
  <c r="Q290" i="10"/>
  <c r="Q291" i="10"/>
  <c r="Q292" i="10"/>
  <c r="Q293" i="10"/>
  <c r="Q294" i="10"/>
  <c r="Q295" i="10"/>
  <c r="Q296" i="10"/>
  <c r="Q297" i="10"/>
  <c r="Q298" i="10"/>
  <c r="Q299" i="10"/>
  <c r="Q300" i="10"/>
  <c r="Q301" i="10"/>
  <c r="Q302" i="10"/>
  <c r="Q303" i="10"/>
  <c r="Q304" i="10"/>
  <c r="Q305" i="10"/>
  <c r="Q306" i="10"/>
  <c r="Q307" i="10"/>
  <c r="M16" i="10" l="1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15" i="10"/>
  <c r="H16" i="10"/>
  <c r="H50" i="10"/>
  <c r="H82" i="10"/>
  <c r="H114" i="10"/>
  <c r="H146" i="10"/>
  <c r="H178" i="10"/>
  <c r="H210" i="10"/>
  <c r="H242" i="10"/>
  <c r="H274" i="10"/>
  <c r="H306" i="10"/>
  <c r="G16" i="10"/>
  <c r="G17" i="10"/>
  <c r="H17" i="10" s="1"/>
  <c r="G18" i="10"/>
  <c r="H18" i="10" s="1"/>
  <c r="G19" i="10"/>
  <c r="H19" i="10" s="1"/>
  <c r="G20" i="10"/>
  <c r="H20" i="10" s="1"/>
  <c r="G21" i="10"/>
  <c r="H21" i="10" s="1"/>
  <c r="G22" i="10"/>
  <c r="H22" i="10" s="1"/>
  <c r="G23" i="10"/>
  <c r="H23" i="10" s="1"/>
  <c r="G24" i="10"/>
  <c r="H24" i="10" s="1"/>
  <c r="G25" i="10"/>
  <c r="H25" i="10" s="1"/>
  <c r="G26" i="10"/>
  <c r="H26" i="10" s="1"/>
  <c r="G27" i="10"/>
  <c r="H27" i="10" s="1"/>
  <c r="G28" i="10"/>
  <c r="H28" i="10" s="1"/>
  <c r="G29" i="10"/>
  <c r="H29" i="10" s="1"/>
  <c r="G30" i="10"/>
  <c r="H30" i="10" s="1"/>
  <c r="G31" i="10"/>
  <c r="H31" i="10" s="1"/>
  <c r="G32" i="10"/>
  <c r="H32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1" i="10"/>
  <c r="H41" i="10" s="1"/>
  <c r="G42" i="10"/>
  <c r="H42" i="10" s="1"/>
  <c r="G43" i="10"/>
  <c r="H43" i="10" s="1"/>
  <c r="G44" i="10"/>
  <c r="H44" i="10" s="1"/>
  <c r="G45" i="10"/>
  <c r="H45" i="10" s="1"/>
  <c r="G46" i="10"/>
  <c r="H46" i="10" s="1"/>
  <c r="G47" i="10"/>
  <c r="H47" i="10" s="1"/>
  <c r="G48" i="10"/>
  <c r="H48" i="10" s="1"/>
  <c r="G49" i="10"/>
  <c r="H49" i="10" s="1"/>
  <c r="G50" i="10"/>
  <c r="G51" i="10"/>
  <c r="H51" i="10" s="1"/>
  <c r="G52" i="10"/>
  <c r="H52" i="10" s="1"/>
  <c r="G53" i="10"/>
  <c r="H53" i="10" s="1"/>
  <c r="G54" i="10"/>
  <c r="H54" i="10" s="1"/>
  <c r="G55" i="10"/>
  <c r="H55" i="10" s="1"/>
  <c r="G56" i="10"/>
  <c r="H56" i="10" s="1"/>
  <c r="G57" i="10"/>
  <c r="H57" i="10" s="1"/>
  <c r="G58" i="10"/>
  <c r="H58" i="10" s="1"/>
  <c r="G59" i="10"/>
  <c r="H59" i="10" s="1"/>
  <c r="G60" i="10"/>
  <c r="H60" i="10" s="1"/>
  <c r="G61" i="10"/>
  <c r="H61" i="10" s="1"/>
  <c r="G62" i="10"/>
  <c r="H62" i="10" s="1"/>
  <c r="G63" i="10"/>
  <c r="H63" i="10" s="1"/>
  <c r="G64" i="10"/>
  <c r="H64" i="10" s="1"/>
  <c r="G65" i="10"/>
  <c r="H65" i="10" s="1"/>
  <c r="G66" i="10"/>
  <c r="H66" i="10" s="1"/>
  <c r="G67" i="10"/>
  <c r="H67" i="10" s="1"/>
  <c r="G68" i="10"/>
  <c r="H68" i="10" s="1"/>
  <c r="G69" i="10"/>
  <c r="H69" i="10" s="1"/>
  <c r="G70" i="10"/>
  <c r="H70" i="10" s="1"/>
  <c r="G71" i="10"/>
  <c r="H71" i="10" s="1"/>
  <c r="G72" i="10"/>
  <c r="H72" i="10" s="1"/>
  <c r="G73" i="10"/>
  <c r="H73" i="10" s="1"/>
  <c r="G74" i="10"/>
  <c r="H74" i="10" s="1"/>
  <c r="G75" i="10"/>
  <c r="H75" i="10" s="1"/>
  <c r="G76" i="10"/>
  <c r="H76" i="10" s="1"/>
  <c r="G77" i="10"/>
  <c r="H77" i="10" s="1"/>
  <c r="G78" i="10"/>
  <c r="H78" i="10" s="1"/>
  <c r="G79" i="10"/>
  <c r="H79" i="10" s="1"/>
  <c r="G80" i="10"/>
  <c r="H80" i="10" s="1"/>
  <c r="G81" i="10"/>
  <c r="H81" i="10" s="1"/>
  <c r="G82" i="10"/>
  <c r="G83" i="10"/>
  <c r="H83" i="10" s="1"/>
  <c r="G84" i="10"/>
  <c r="H84" i="10" s="1"/>
  <c r="G85" i="10"/>
  <c r="H85" i="10" s="1"/>
  <c r="G86" i="10"/>
  <c r="H86" i="10" s="1"/>
  <c r="G87" i="10"/>
  <c r="H87" i="10" s="1"/>
  <c r="G88" i="10"/>
  <c r="H88" i="10" s="1"/>
  <c r="G89" i="10"/>
  <c r="H89" i="10" s="1"/>
  <c r="G90" i="10"/>
  <c r="H90" i="10" s="1"/>
  <c r="G91" i="10"/>
  <c r="H91" i="10" s="1"/>
  <c r="G92" i="10"/>
  <c r="H92" i="10" s="1"/>
  <c r="G93" i="10"/>
  <c r="H93" i="10" s="1"/>
  <c r="G94" i="10"/>
  <c r="H94" i="10" s="1"/>
  <c r="G95" i="10"/>
  <c r="H95" i="10" s="1"/>
  <c r="G96" i="10"/>
  <c r="H96" i="10" s="1"/>
  <c r="G97" i="10"/>
  <c r="H97" i="10" s="1"/>
  <c r="G98" i="10"/>
  <c r="H98" i="10" s="1"/>
  <c r="G99" i="10"/>
  <c r="H99" i="10" s="1"/>
  <c r="G100" i="10"/>
  <c r="H100" i="10" s="1"/>
  <c r="G101" i="10"/>
  <c r="H101" i="10" s="1"/>
  <c r="G102" i="10"/>
  <c r="H102" i="10" s="1"/>
  <c r="G103" i="10"/>
  <c r="H103" i="10" s="1"/>
  <c r="G104" i="10"/>
  <c r="H104" i="10" s="1"/>
  <c r="G105" i="10"/>
  <c r="H105" i="10" s="1"/>
  <c r="G106" i="10"/>
  <c r="H106" i="10" s="1"/>
  <c r="G107" i="10"/>
  <c r="H107" i="10" s="1"/>
  <c r="G108" i="10"/>
  <c r="H108" i="10" s="1"/>
  <c r="G109" i="10"/>
  <c r="H109" i="10" s="1"/>
  <c r="G110" i="10"/>
  <c r="H110" i="10" s="1"/>
  <c r="G111" i="10"/>
  <c r="H111" i="10" s="1"/>
  <c r="G112" i="10"/>
  <c r="H112" i="10" s="1"/>
  <c r="G113" i="10"/>
  <c r="H113" i="10" s="1"/>
  <c r="G114" i="10"/>
  <c r="G115" i="10"/>
  <c r="H115" i="10" s="1"/>
  <c r="G116" i="10"/>
  <c r="H116" i="10" s="1"/>
  <c r="G117" i="10"/>
  <c r="H117" i="10" s="1"/>
  <c r="G118" i="10"/>
  <c r="H118" i="10" s="1"/>
  <c r="G119" i="10"/>
  <c r="H119" i="10" s="1"/>
  <c r="G120" i="10"/>
  <c r="H120" i="10" s="1"/>
  <c r="G121" i="10"/>
  <c r="H121" i="10" s="1"/>
  <c r="G122" i="10"/>
  <c r="H122" i="10" s="1"/>
  <c r="G123" i="10"/>
  <c r="H123" i="10" s="1"/>
  <c r="G124" i="10"/>
  <c r="H124" i="10" s="1"/>
  <c r="G125" i="10"/>
  <c r="H125" i="10" s="1"/>
  <c r="G126" i="10"/>
  <c r="H126" i="10" s="1"/>
  <c r="G127" i="10"/>
  <c r="H127" i="10" s="1"/>
  <c r="G128" i="10"/>
  <c r="H128" i="10" s="1"/>
  <c r="G129" i="10"/>
  <c r="H129" i="10" s="1"/>
  <c r="G130" i="10"/>
  <c r="H130" i="10" s="1"/>
  <c r="G131" i="10"/>
  <c r="H131" i="10" s="1"/>
  <c r="G132" i="10"/>
  <c r="H132" i="10" s="1"/>
  <c r="G133" i="10"/>
  <c r="H133" i="10" s="1"/>
  <c r="G134" i="10"/>
  <c r="H134" i="10" s="1"/>
  <c r="G135" i="10"/>
  <c r="H135" i="10" s="1"/>
  <c r="G136" i="10"/>
  <c r="H136" i="10" s="1"/>
  <c r="G137" i="10"/>
  <c r="H137" i="10" s="1"/>
  <c r="G138" i="10"/>
  <c r="H138" i="10" s="1"/>
  <c r="G139" i="10"/>
  <c r="H139" i="10" s="1"/>
  <c r="G140" i="10"/>
  <c r="H140" i="10" s="1"/>
  <c r="G141" i="10"/>
  <c r="H141" i="10" s="1"/>
  <c r="G142" i="10"/>
  <c r="H142" i="10" s="1"/>
  <c r="G143" i="10"/>
  <c r="H143" i="10" s="1"/>
  <c r="G144" i="10"/>
  <c r="H144" i="10" s="1"/>
  <c r="G145" i="10"/>
  <c r="H145" i="10" s="1"/>
  <c r="G146" i="10"/>
  <c r="G147" i="10"/>
  <c r="H147" i="10" s="1"/>
  <c r="G148" i="10"/>
  <c r="H148" i="10" s="1"/>
  <c r="G149" i="10"/>
  <c r="H149" i="10" s="1"/>
  <c r="G150" i="10"/>
  <c r="H150" i="10" s="1"/>
  <c r="G151" i="10"/>
  <c r="H151" i="10" s="1"/>
  <c r="G152" i="10"/>
  <c r="H152" i="10" s="1"/>
  <c r="G153" i="10"/>
  <c r="H153" i="10" s="1"/>
  <c r="G154" i="10"/>
  <c r="H154" i="10" s="1"/>
  <c r="G155" i="10"/>
  <c r="H155" i="10" s="1"/>
  <c r="G156" i="10"/>
  <c r="H156" i="10" s="1"/>
  <c r="G157" i="10"/>
  <c r="H157" i="10" s="1"/>
  <c r="G158" i="10"/>
  <c r="H158" i="10" s="1"/>
  <c r="G159" i="10"/>
  <c r="H159" i="10" s="1"/>
  <c r="G160" i="10"/>
  <c r="H160" i="10" s="1"/>
  <c r="G161" i="10"/>
  <c r="H161" i="10" s="1"/>
  <c r="G162" i="10"/>
  <c r="H162" i="10" s="1"/>
  <c r="G163" i="10"/>
  <c r="H163" i="10" s="1"/>
  <c r="G164" i="10"/>
  <c r="H164" i="10" s="1"/>
  <c r="G165" i="10"/>
  <c r="H165" i="10" s="1"/>
  <c r="G166" i="10"/>
  <c r="H166" i="10" s="1"/>
  <c r="G167" i="10"/>
  <c r="H167" i="10" s="1"/>
  <c r="G168" i="10"/>
  <c r="H168" i="10" s="1"/>
  <c r="G169" i="10"/>
  <c r="H169" i="10" s="1"/>
  <c r="G170" i="10"/>
  <c r="H170" i="10" s="1"/>
  <c r="G171" i="10"/>
  <c r="H171" i="10" s="1"/>
  <c r="G172" i="10"/>
  <c r="H172" i="10" s="1"/>
  <c r="G173" i="10"/>
  <c r="H173" i="10" s="1"/>
  <c r="G174" i="10"/>
  <c r="H174" i="10" s="1"/>
  <c r="G175" i="10"/>
  <c r="H175" i="10" s="1"/>
  <c r="G176" i="10"/>
  <c r="H176" i="10" s="1"/>
  <c r="G177" i="10"/>
  <c r="H177" i="10" s="1"/>
  <c r="G178" i="10"/>
  <c r="G179" i="10"/>
  <c r="H179" i="10" s="1"/>
  <c r="G180" i="10"/>
  <c r="H180" i="10" s="1"/>
  <c r="G181" i="10"/>
  <c r="H181" i="10" s="1"/>
  <c r="G182" i="10"/>
  <c r="H182" i="10" s="1"/>
  <c r="G183" i="10"/>
  <c r="H183" i="10" s="1"/>
  <c r="G184" i="10"/>
  <c r="H184" i="10" s="1"/>
  <c r="G185" i="10"/>
  <c r="H185" i="10" s="1"/>
  <c r="G186" i="10"/>
  <c r="H186" i="10" s="1"/>
  <c r="G187" i="10"/>
  <c r="H187" i="10" s="1"/>
  <c r="G188" i="10"/>
  <c r="H188" i="10" s="1"/>
  <c r="G189" i="10"/>
  <c r="H189" i="10" s="1"/>
  <c r="G190" i="10"/>
  <c r="H190" i="10" s="1"/>
  <c r="G191" i="10"/>
  <c r="H191" i="10" s="1"/>
  <c r="G192" i="10"/>
  <c r="H192" i="10" s="1"/>
  <c r="G193" i="10"/>
  <c r="H193" i="10" s="1"/>
  <c r="G194" i="10"/>
  <c r="H194" i="10" s="1"/>
  <c r="G195" i="10"/>
  <c r="H195" i="10" s="1"/>
  <c r="G196" i="10"/>
  <c r="H196" i="10" s="1"/>
  <c r="G197" i="10"/>
  <c r="H197" i="10" s="1"/>
  <c r="G198" i="10"/>
  <c r="H198" i="10" s="1"/>
  <c r="G199" i="10"/>
  <c r="H199" i="10" s="1"/>
  <c r="G200" i="10"/>
  <c r="H200" i="10" s="1"/>
  <c r="G201" i="10"/>
  <c r="H201" i="10" s="1"/>
  <c r="G202" i="10"/>
  <c r="H202" i="10" s="1"/>
  <c r="G203" i="10"/>
  <c r="H203" i="10" s="1"/>
  <c r="G204" i="10"/>
  <c r="H204" i="10" s="1"/>
  <c r="G205" i="10"/>
  <c r="H205" i="10" s="1"/>
  <c r="G206" i="10"/>
  <c r="H206" i="10" s="1"/>
  <c r="G207" i="10"/>
  <c r="H207" i="10" s="1"/>
  <c r="G208" i="10"/>
  <c r="H208" i="10" s="1"/>
  <c r="G209" i="10"/>
  <c r="H209" i="10" s="1"/>
  <c r="G210" i="10"/>
  <c r="G211" i="10"/>
  <c r="H211" i="10" s="1"/>
  <c r="G212" i="10"/>
  <c r="H212" i="10" s="1"/>
  <c r="G213" i="10"/>
  <c r="H213" i="10" s="1"/>
  <c r="G214" i="10"/>
  <c r="H214" i="10" s="1"/>
  <c r="G215" i="10"/>
  <c r="H215" i="10" s="1"/>
  <c r="G216" i="10"/>
  <c r="H216" i="10" s="1"/>
  <c r="G217" i="10"/>
  <c r="H217" i="10" s="1"/>
  <c r="G218" i="10"/>
  <c r="H218" i="10" s="1"/>
  <c r="G219" i="10"/>
  <c r="H219" i="10" s="1"/>
  <c r="G220" i="10"/>
  <c r="H220" i="10" s="1"/>
  <c r="G221" i="10"/>
  <c r="H221" i="10" s="1"/>
  <c r="G222" i="10"/>
  <c r="H222" i="10" s="1"/>
  <c r="G223" i="10"/>
  <c r="H223" i="10" s="1"/>
  <c r="G224" i="10"/>
  <c r="H224" i="10" s="1"/>
  <c r="G225" i="10"/>
  <c r="H225" i="10" s="1"/>
  <c r="G226" i="10"/>
  <c r="H226" i="10" s="1"/>
  <c r="G227" i="10"/>
  <c r="H227" i="10" s="1"/>
  <c r="G228" i="10"/>
  <c r="H228" i="10" s="1"/>
  <c r="G229" i="10"/>
  <c r="H229" i="10" s="1"/>
  <c r="G230" i="10"/>
  <c r="H230" i="10" s="1"/>
  <c r="G231" i="10"/>
  <c r="H231" i="10" s="1"/>
  <c r="G232" i="10"/>
  <c r="H232" i="10" s="1"/>
  <c r="G233" i="10"/>
  <c r="H233" i="10" s="1"/>
  <c r="G234" i="10"/>
  <c r="H234" i="10" s="1"/>
  <c r="G235" i="10"/>
  <c r="H235" i="10" s="1"/>
  <c r="G236" i="10"/>
  <c r="H236" i="10" s="1"/>
  <c r="G237" i="10"/>
  <c r="H237" i="10" s="1"/>
  <c r="G238" i="10"/>
  <c r="H238" i="10" s="1"/>
  <c r="G239" i="10"/>
  <c r="H239" i="10" s="1"/>
  <c r="G240" i="10"/>
  <c r="H240" i="10" s="1"/>
  <c r="G241" i="10"/>
  <c r="H241" i="10" s="1"/>
  <c r="G242" i="10"/>
  <c r="G243" i="10"/>
  <c r="H243" i="10" s="1"/>
  <c r="G244" i="10"/>
  <c r="H244" i="10" s="1"/>
  <c r="G245" i="10"/>
  <c r="H245" i="10" s="1"/>
  <c r="G246" i="10"/>
  <c r="H246" i="10" s="1"/>
  <c r="G247" i="10"/>
  <c r="H247" i="10" s="1"/>
  <c r="G248" i="10"/>
  <c r="H248" i="10" s="1"/>
  <c r="G249" i="10"/>
  <c r="H249" i="10" s="1"/>
  <c r="G250" i="10"/>
  <c r="H250" i="10" s="1"/>
  <c r="G251" i="10"/>
  <c r="H251" i="10" s="1"/>
  <c r="G252" i="10"/>
  <c r="H252" i="10" s="1"/>
  <c r="G253" i="10"/>
  <c r="H253" i="10" s="1"/>
  <c r="G254" i="10"/>
  <c r="H254" i="10" s="1"/>
  <c r="G255" i="10"/>
  <c r="H255" i="10" s="1"/>
  <c r="G256" i="10"/>
  <c r="H256" i="10" s="1"/>
  <c r="G257" i="10"/>
  <c r="H257" i="10" s="1"/>
  <c r="G258" i="10"/>
  <c r="H258" i="10" s="1"/>
  <c r="G259" i="10"/>
  <c r="H259" i="10" s="1"/>
  <c r="G260" i="10"/>
  <c r="H260" i="10" s="1"/>
  <c r="G261" i="10"/>
  <c r="H261" i="10" s="1"/>
  <c r="G262" i="10"/>
  <c r="H262" i="10" s="1"/>
  <c r="G263" i="10"/>
  <c r="H263" i="10" s="1"/>
  <c r="G264" i="10"/>
  <c r="H264" i="10" s="1"/>
  <c r="G265" i="10"/>
  <c r="H265" i="10" s="1"/>
  <c r="G266" i="10"/>
  <c r="H266" i="10" s="1"/>
  <c r="G267" i="10"/>
  <c r="H267" i="10" s="1"/>
  <c r="G268" i="10"/>
  <c r="H268" i="10" s="1"/>
  <c r="G269" i="10"/>
  <c r="H269" i="10" s="1"/>
  <c r="G270" i="10"/>
  <c r="H270" i="10" s="1"/>
  <c r="G271" i="10"/>
  <c r="H271" i="10" s="1"/>
  <c r="G272" i="10"/>
  <c r="H272" i="10" s="1"/>
  <c r="G273" i="10"/>
  <c r="H273" i="10" s="1"/>
  <c r="G274" i="10"/>
  <c r="G275" i="10"/>
  <c r="H275" i="10" s="1"/>
  <c r="G276" i="10"/>
  <c r="H276" i="10" s="1"/>
  <c r="G277" i="10"/>
  <c r="H277" i="10" s="1"/>
  <c r="G278" i="10"/>
  <c r="H278" i="10" s="1"/>
  <c r="G279" i="10"/>
  <c r="H279" i="10" s="1"/>
  <c r="G280" i="10"/>
  <c r="H280" i="10" s="1"/>
  <c r="G281" i="10"/>
  <c r="H281" i="10" s="1"/>
  <c r="G282" i="10"/>
  <c r="H282" i="10" s="1"/>
  <c r="G283" i="10"/>
  <c r="H283" i="10" s="1"/>
  <c r="G284" i="10"/>
  <c r="H284" i="10" s="1"/>
  <c r="G285" i="10"/>
  <c r="H285" i="10" s="1"/>
  <c r="G286" i="10"/>
  <c r="H286" i="10" s="1"/>
  <c r="G287" i="10"/>
  <c r="H287" i="10" s="1"/>
  <c r="G288" i="10"/>
  <c r="H288" i="10" s="1"/>
  <c r="G289" i="10"/>
  <c r="H289" i="10" s="1"/>
  <c r="G290" i="10"/>
  <c r="H290" i="10" s="1"/>
  <c r="G291" i="10"/>
  <c r="H291" i="10" s="1"/>
  <c r="G292" i="10"/>
  <c r="H292" i="10" s="1"/>
  <c r="G293" i="10"/>
  <c r="H293" i="10" s="1"/>
  <c r="G294" i="10"/>
  <c r="H294" i="10" s="1"/>
  <c r="G295" i="10"/>
  <c r="H295" i="10" s="1"/>
  <c r="G296" i="10"/>
  <c r="H296" i="10" s="1"/>
  <c r="G297" i="10"/>
  <c r="H297" i="10" s="1"/>
  <c r="G298" i="10"/>
  <c r="H298" i="10" s="1"/>
  <c r="G299" i="10"/>
  <c r="H299" i="10" s="1"/>
  <c r="G300" i="10"/>
  <c r="H300" i="10" s="1"/>
  <c r="G301" i="10"/>
  <c r="H301" i="10" s="1"/>
  <c r="G302" i="10"/>
  <c r="H302" i="10" s="1"/>
  <c r="G303" i="10"/>
  <c r="H303" i="10" s="1"/>
  <c r="G304" i="10"/>
  <c r="H304" i="10" s="1"/>
  <c r="G305" i="10"/>
  <c r="H305" i="10" s="1"/>
  <c r="G306" i="10"/>
  <c r="G307" i="10"/>
  <c r="H307" i="10" s="1"/>
  <c r="G15" i="10"/>
  <c r="H15" i="10" s="1"/>
  <c r="J10" i="3"/>
  <c r="C10" i="3"/>
  <c r="L12" i="3"/>
  <c r="L13" i="3"/>
  <c r="M13" i="3" s="1"/>
  <c r="L14" i="3"/>
  <c r="M14" i="3" s="1"/>
  <c r="L15" i="3"/>
  <c r="M15" i="3" s="1"/>
  <c r="L16" i="3"/>
  <c r="L17" i="3"/>
  <c r="L18" i="3"/>
  <c r="M18" i="3" s="1"/>
  <c r="L19" i="3"/>
  <c r="M19" i="3" s="1"/>
  <c r="L20" i="3"/>
  <c r="L21" i="3"/>
  <c r="L22" i="3"/>
  <c r="M22" i="3" s="1"/>
  <c r="L23" i="3"/>
  <c r="M23" i="3" s="1"/>
  <c r="L24" i="3"/>
  <c r="M24" i="3" s="1"/>
  <c r="L25" i="3"/>
  <c r="M25" i="3" s="1"/>
  <c r="L26" i="3"/>
  <c r="L27" i="3"/>
  <c r="M27" i="3" s="1"/>
  <c r="L28" i="3"/>
  <c r="L29" i="3"/>
  <c r="L30" i="3"/>
  <c r="L31" i="3"/>
  <c r="M31" i="3" s="1"/>
  <c r="L32" i="3"/>
  <c r="L33" i="3"/>
  <c r="L34" i="3"/>
  <c r="M34" i="3" s="1"/>
  <c r="L35" i="3"/>
  <c r="M35" i="3" s="1"/>
  <c r="L36" i="3"/>
  <c r="L37" i="3"/>
  <c r="M37" i="3" s="1"/>
  <c r="L38" i="3"/>
  <c r="M38" i="3" s="1"/>
  <c r="L39" i="3"/>
  <c r="M39" i="3" s="1"/>
  <c r="L40" i="3"/>
  <c r="M40" i="3" s="1"/>
  <c r="L41" i="3"/>
  <c r="L42" i="3"/>
  <c r="L43" i="3"/>
  <c r="M43" i="3" s="1"/>
  <c r="L44" i="3"/>
  <c r="L45" i="3"/>
  <c r="L46" i="3"/>
  <c r="M46" i="3" s="1"/>
  <c r="L47" i="3"/>
  <c r="M47" i="3" s="1"/>
  <c r="L48" i="3"/>
  <c r="L49" i="3"/>
  <c r="M49" i="3" s="1"/>
  <c r="L50" i="3"/>
  <c r="M50" i="3" s="1"/>
  <c r="L51" i="3"/>
  <c r="M51" i="3" s="1"/>
  <c r="L52" i="3"/>
  <c r="L53" i="3"/>
  <c r="M53" i="3" s="1"/>
  <c r="L54" i="3"/>
  <c r="M54" i="3" s="1"/>
  <c r="L55" i="3"/>
  <c r="M55" i="3" s="1"/>
  <c r="L56" i="3"/>
  <c r="L57" i="3"/>
  <c r="M57" i="3" s="1"/>
  <c r="L58" i="3"/>
  <c r="L59" i="3"/>
  <c r="M59" i="3" s="1"/>
  <c r="L60" i="3"/>
  <c r="L61" i="3"/>
  <c r="L62" i="3"/>
  <c r="M62" i="3" s="1"/>
  <c r="L63" i="3"/>
  <c r="M63" i="3" s="1"/>
  <c r="L64" i="3"/>
  <c r="M64" i="3" s="1"/>
  <c r="L65" i="3"/>
  <c r="M65" i="3" s="1"/>
  <c r="L66" i="3"/>
  <c r="M66" i="3" s="1"/>
  <c r="L67" i="3"/>
  <c r="M67" i="3" s="1"/>
  <c r="L68" i="3"/>
  <c r="L69" i="3"/>
  <c r="L70" i="3"/>
  <c r="L71" i="3"/>
  <c r="M71" i="3" s="1"/>
  <c r="L72" i="3"/>
  <c r="L73" i="3"/>
  <c r="L74" i="3"/>
  <c r="M74" i="3" s="1"/>
  <c r="L75" i="3"/>
  <c r="M75" i="3" s="1"/>
  <c r="L76" i="3"/>
  <c r="L77" i="3"/>
  <c r="M77" i="3" s="1"/>
  <c r="L78" i="3"/>
  <c r="M78" i="3" s="1"/>
  <c r="L79" i="3"/>
  <c r="M79" i="3" s="1"/>
  <c r="L80" i="3"/>
  <c r="M80" i="3" s="1"/>
  <c r="L81" i="3"/>
  <c r="L82" i="3"/>
  <c r="M82" i="3" s="1"/>
  <c r="L83" i="3"/>
  <c r="M83" i="3" s="1"/>
  <c r="L84" i="3"/>
  <c r="L85" i="3"/>
  <c r="L86" i="3"/>
  <c r="M86" i="3" s="1"/>
  <c r="L87" i="3"/>
  <c r="M87" i="3" s="1"/>
  <c r="L88" i="3"/>
  <c r="L89" i="3"/>
  <c r="M89" i="3" s="1"/>
  <c r="L90" i="3"/>
  <c r="L91" i="3"/>
  <c r="M91" i="3" s="1"/>
  <c r="L92" i="3"/>
  <c r="L93" i="3"/>
  <c r="M93" i="3" s="1"/>
  <c r="L94" i="3"/>
  <c r="M94" i="3" s="1"/>
  <c r="L95" i="3"/>
  <c r="M95" i="3" s="1"/>
  <c r="L96" i="3"/>
  <c r="L97" i="3"/>
  <c r="L98" i="3"/>
  <c r="M98" i="3" s="1"/>
  <c r="L99" i="3"/>
  <c r="M99" i="3" s="1"/>
  <c r="L100" i="3"/>
  <c r="L101" i="3"/>
  <c r="L102" i="3"/>
  <c r="M102" i="3" s="1"/>
  <c r="L103" i="3"/>
  <c r="M103" i="3" s="1"/>
  <c r="L104" i="3"/>
  <c r="L105" i="3"/>
  <c r="M105" i="3" s="1"/>
  <c r="L106" i="3"/>
  <c r="L107" i="3"/>
  <c r="M107" i="3" s="1"/>
  <c r="L108" i="3"/>
  <c r="L109" i="3"/>
  <c r="M109" i="3" s="1"/>
  <c r="L110" i="3"/>
  <c r="M110" i="3" s="1"/>
  <c r="L111" i="3"/>
  <c r="M111" i="3" s="1"/>
  <c r="L112" i="3"/>
  <c r="L113" i="3"/>
  <c r="L114" i="3"/>
  <c r="M114" i="3" s="1"/>
  <c r="L115" i="3"/>
  <c r="M115" i="3" s="1"/>
  <c r="L116" i="3"/>
  <c r="L117" i="3"/>
  <c r="L118" i="3"/>
  <c r="M118" i="3" s="1"/>
  <c r="L119" i="3"/>
  <c r="M119" i="3" s="1"/>
  <c r="L120" i="3"/>
  <c r="M120" i="3" s="1"/>
  <c r="L121" i="3"/>
  <c r="M121" i="3" s="1"/>
  <c r="L122" i="3"/>
  <c r="L123" i="3"/>
  <c r="M123" i="3" s="1"/>
  <c r="L124" i="3"/>
  <c r="L125" i="3"/>
  <c r="M125" i="3" s="1"/>
  <c r="L126" i="3"/>
  <c r="M126" i="3" s="1"/>
  <c r="L127" i="3"/>
  <c r="M127" i="3" s="1"/>
  <c r="L128" i="3"/>
  <c r="L129" i="3"/>
  <c r="L130" i="3"/>
  <c r="M130" i="3" s="1"/>
  <c r="L131" i="3"/>
  <c r="M131" i="3" s="1"/>
  <c r="L132" i="3"/>
  <c r="L133" i="3"/>
  <c r="L134" i="3"/>
  <c r="M134" i="3" s="1"/>
  <c r="L135" i="3"/>
  <c r="M135" i="3" s="1"/>
  <c r="L136" i="3"/>
  <c r="M136" i="3" s="1"/>
  <c r="L137" i="3"/>
  <c r="M137" i="3" s="1"/>
  <c r="L138" i="3"/>
  <c r="L139" i="3"/>
  <c r="M139" i="3" s="1"/>
  <c r="L140" i="3"/>
  <c r="L141" i="3"/>
  <c r="M141" i="3" s="1"/>
  <c r="L142" i="3"/>
  <c r="M142" i="3" s="1"/>
  <c r="L143" i="3"/>
  <c r="M143" i="3" s="1"/>
  <c r="L144" i="3"/>
  <c r="L145" i="3"/>
  <c r="L146" i="3"/>
  <c r="M146" i="3" s="1"/>
  <c r="L147" i="3"/>
  <c r="M147" i="3" s="1"/>
  <c r="L148" i="3"/>
  <c r="L149" i="3"/>
  <c r="L150" i="3"/>
  <c r="M150" i="3" s="1"/>
  <c r="L151" i="3"/>
  <c r="M151" i="3" s="1"/>
  <c r="L152" i="3"/>
  <c r="M152" i="3" s="1"/>
  <c r="L153" i="3"/>
  <c r="M153" i="3" s="1"/>
  <c r="L154" i="3"/>
  <c r="L155" i="3"/>
  <c r="M155" i="3" s="1"/>
  <c r="L156" i="3"/>
  <c r="L157" i="3"/>
  <c r="L158" i="3"/>
  <c r="L159" i="3"/>
  <c r="M159" i="3" s="1"/>
  <c r="L160" i="3"/>
  <c r="L161" i="3"/>
  <c r="L162" i="3"/>
  <c r="M162" i="3" s="1"/>
  <c r="L163" i="3"/>
  <c r="M163" i="3" s="1"/>
  <c r="L164" i="3"/>
  <c r="L165" i="3"/>
  <c r="M165" i="3" s="1"/>
  <c r="L166" i="3"/>
  <c r="M166" i="3" s="1"/>
  <c r="L167" i="3"/>
  <c r="M167" i="3" s="1"/>
  <c r="L168" i="3"/>
  <c r="M168" i="3" s="1"/>
  <c r="L169" i="3"/>
  <c r="M169" i="3" s="1"/>
  <c r="L170" i="3"/>
  <c r="L171" i="3"/>
  <c r="M171" i="3" s="1"/>
  <c r="L172" i="3"/>
  <c r="L173" i="3"/>
  <c r="L174" i="3"/>
  <c r="L175" i="3"/>
  <c r="M175" i="3" s="1"/>
  <c r="L176" i="3"/>
  <c r="L177" i="3"/>
  <c r="L178" i="3"/>
  <c r="M178" i="3" s="1"/>
  <c r="L179" i="3"/>
  <c r="M179" i="3" s="1"/>
  <c r="L180" i="3"/>
  <c r="L181" i="3"/>
  <c r="M181" i="3" s="1"/>
  <c r="L182" i="3"/>
  <c r="M182" i="3" s="1"/>
  <c r="L183" i="3"/>
  <c r="M183" i="3" s="1"/>
  <c r="L184" i="3"/>
  <c r="M184" i="3" s="1"/>
  <c r="L185" i="3"/>
  <c r="M185" i="3" s="1"/>
  <c r="L186" i="3"/>
  <c r="M186" i="3" s="1"/>
  <c r="L187" i="3"/>
  <c r="M187" i="3" s="1"/>
  <c r="L188" i="3"/>
  <c r="L189" i="3"/>
  <c r="L190" i="3"/>
  <c r="L191" i="3"/>
  <c r="M191" i="3" s="1"/>
  <c r="L192" i="3"/>
  <c r="L193" i="3"/>
  <c r="L194" i="3"/>
  <c r="M194" i="3" s="1"/>
  <c r="L195" i="3"/>
  <c r="M195" i="3" s="1"/>
  <c r="L196" i="3"/>
  <c r="L197" i="3"/>
  <c r="M197" i="3" s="1"/>
  <c r="L198" i="3"/>
  <c r="M198" i="3" s="1"/>
  <c r="L199" i="3"/>
  <c r="M199" i="3" s="1"/>
  <c r="L200" i="3"/>
  <c r="M200" i="3" s="1"/>
  <c r="L201" i="3"/>
  <c r="M201" i="3" s="1"/>
  <c r="L202" i="3"/>
  <c r="M202" i="3" s="1"/>
  <c r="L203" i="3"/>
  <c r="M203" i="3" s="1"/>
  <c r="L204" i="3"/>
  <c r="L205" i="3"/>
  <c r="L206" i="3"/>
  <c r="L207" i="3"/>
  <c r="M207" i="3" s="1"/>
  <c r="L208" i="3"/>
  <c r="L209" i="3"/>
  <c r="L210" i="3"/>
  <c r="M210" i="3" s="1"/>
  <c r="L211" i="3"/>
  <c r="M211" i="3" s="1"/>
  <c r="L212" i="3"/>
  <c r="L213" i="3"/>
  <c r="M213" i="3" s="1"/>
  <c r="L214" i="3"/>
  <c r="M214" i="3" s="1"/>
  <c r="L215" i="3"/>
  <c r="M215" i="3" s="1"/>
  <c r="L216" i="3"/>
  <c r="M216" i="3" s="1"/>
  <c r="L217" i="3"/>
  <c r="M217" i="3" s="1"/>
  <c r="L218" i="3"/>
  <c r="L219" i="3"/>
  <c r="M219" i="3" s="1"/>
  <c r="L220" i="3"/>
  <c r="L221" i="3"/>
  <c r="L222" i="3"/>
  <c r="M222" i="3" s="1"/>
  <c r="L223" i="3"/>
  <c r="M223" i="3" s="1"/>
  <c r="L224" i="3"/>
  <c r="L225" i="3"/>
  <c r="M225" i="3" s="1"/>
  <c r="L226" i="3"/>
  <c r="M226" i="3" s="1"/>
  <c r="L227" i="3"/>
  <c r="M227" i="3" s="1"/>
  <c r="L228" i="3"/>
  <c r="L229" i="3"/>
  <c r="M229" i="3" s="1"/>
  <c r="L230" i="3"/>
  <c r="M230" i="3" s="1"/>
  <c r="L231" i="3"/>
  <c r="M231" i="3" s="1"/>
  <c r="L232" i="3"/>
  <c r="M232" i="3" s="1"/>
  <c r="L233" i="3"/>
  <c r="M233" i="3" s="1"/>
  <c r="L234" i="3"/>
  <c r="L235" i="3"/>
  <c r="M235" i="3" s="1"/>
  <c r="L236" i="3"/>
  <c r="L237" i="3"/>
  <c r="L238" i="3"/>
  <c r="M238" i="3" s="1"/>
  <c r="L239" i="3"/>
  <c r="M239" i="3" s="1"/>
  <c r="L240" i="3"/>
  <c r="L241" i="3"/>
  <c r="M241" i="3" s="1"/>
  <c r="L242" i="3"/>
  <c r="M242" i="3" s="1"/>
  <c r="L243" i="3"/>
  <c r="M243" i="3" s="1"/>
  <c r="L244" i="3"/>
  <c r="L245" i="3"/>
  <c r="M245" i="3" s="1"/>
  <c r="L246" i="3"/>
  <c r="M246" i="3" s="1"/>
  <c r="L247" i="3"/>
  <c r="M247" i="3" s="1"/>
  <c r="L248" i="3"/>
  <c r="M248" i="3" s="1"/>
  <c r="L249" i="3"/>
  <c r="M249" i="3" s="1"/>
  <c r="L250" i="3"/>
  <c r="L251" i="3"/>
  <c r="M251" i="3" s="1"/>
  <c r="L252" i="3"/>
  <c r="L253" i="3"/>
  <c r="L254" i="3"/>
  <c r="M254" i="3" s="1"/>
  <c r="L255" i="3"/>
  <c r="M255" i="3" s="1"/>
  <c r="L256" i="3"/>
  <c r="L257" i="3"/>
  <c r="M257" i="3" s="1"/>
  <c r="L258" i="3"/>
  <c r="M258" i="3" s="1"/>
  <c r="L259" i="3"/>
  <c r="M259" i="3" s="1"/>
  <c r="L260" i="3"/>
  <c r="L261" i="3"/>
  <c r="M261" i="3" s="1"/>
  <c r="L262" i="3"/>
  <c r="M262" i="3" s="1"/>
  <c r="L263" i="3"/>
  <c r="M263" i="3" s="1"/>
  <c r="L264" i="3"/>
  <c r="M264" i="3" s="1"/>
  <c r="L265" i="3"/>
  <c r="M265" i="3" s="1"/>
  <c r="L266" i="3"/>
  <c r="L267" i="3"/>
  <c r="M267" i="3" s="1"/>
  <c r="L268" i="3"/>
  <c r="L269" i="3"/>
  <c r="L270" i="3"/>
  <c r="M270" i="3" s="1"/>
  <c r="L271" i="3"/>
  <c r="M271" i="3" s="1"/>
  <c r="L272" i="3"/>
  <c r="L273" i="3"/>
  <c r="M273" i="3" s="1"/>
  <c r="L274" i="3"/>
  <c r="M274" i="3" s="1"/>
  <c r="L275" i="3"/>
  <c r="M275" i="3" s="1"/>
  <c r="L276" i="3"/>
  <c r="L277" i="3"/>
  <c r="M277" i="3" s="1"/>
  <c r="L278" i="3"/>
  <c r="M278" i="3" s="1"/>
  <c r="L279" i="3"/>
  <c r="M279" i="3" s="1"/>
  <c r="L280" i="3"/>
  <c r="M280" i="3" s="1"/>
  <c r="L281" i="3"/>
  <c r="M281" i="3" s="1"/>
  <c r="L282" i="3"/>
  <c r="L283" i="3"/>
  <c r="M283" i="3" s="1"/>
  <c r="L284" i="3"/>
  <c r="L285" i="3"/>
  <c r="L286" i="3"/>
  <c r="M286" i="3" s="1"/>
  <c r="L287" i="3"/>
  <c r="M287" i="3" s="1"/>
  <c r="L288" i="3"/>
  <c r="L289" i="3"/>
  <c r="M289" i="3" s="1"/>
  <c r="L290" i="3"/>
  <c r="M290" i="3" s="1"/>
  <c r="L291" i="3"/>
  <c r="M291" i="3" s="1"/>
  <c r="L292" i="3"/>
  <c r="L293" i="3"/>
  <c r="M293" i="3" s="1"/>
  <c r="L294" i="3"/>
  <c r="M294" i="3" s="1"/>
  <c r="L295" i="3"/>
  <c r="M295" i="3" s="1"/>
  <c r="L296" i="3"/>
  <c r="M296" i="3" s="1"/>
  <c r="L297" i="3"/>
  <c r="M297" i="3" s="1"/>
  <c r="L298" i="3"/>
  <c r="L299" i="3"/>
  <c r="M299" i="3" s="1"/>
  <c r="L300" i="3"/>
  <c r="L301" i="3"/>
  <c r="L302" i="3"/>
  <c r="M302" i="3" s="1"/>
  <c r="L303" i="3"/>
  <c r="M303" i="3" s="1"/>
  <c r="L11" i="3"/>
  <c r="L10" i="3" s="1"/>
  <c r="M10" i="3" s="1"/>
  <c r="M26" i="3"/>
  <c r="M42" i="3"/>
  <c r="M58" i="3"/>
  <c r="M90" i="3"/>
  <c r="M106" i="3"/>
  <c r="M122" i="3"/>
  <c r="M138" i="3"/>
  <c r="M154" i="3"/>
  <c r="M170" i="3"/>
  <c r="M218" i="3"/>
  <c r="M234" i="3"/>
  <c r="M250" i="3"/>
  <c r="M266" i="3"/>
  <c r="M282" i="3"/>
  <c r="M298" i="3"/>
  <c r="M12" i="3"/>
  <c r="M16" i="3"/>
  <c r="M17" i="3"/>
  <c r="M20" i="3"/>
  <c r="M21" i="3"/>
  <c r="M28" i="3"/>
  <c r="M29" i="3"/>
  <c r="M30" i="3"/>
  <c r="M32" i="3"/>
  <c r="M33" i="3"/>
  <c r="M36" i="3"/>
  <c r="M41" i="3"/>
  <c r="M44" i="3"/>
  <c r="M45" i="3"/>
  <c r="M48" i="3"/>
  <c r="M52" i="3"/>
  <c r="M56" i="3"/>
  <c r="M60" i="3"/>
  <c r="M61" i="3"/>
  <c r="M68" i="3"/>
  <c r="M69" i="3"/>
  <c r="M70" i="3"/>
  <c r="M72" i="3"/>
  <c r="M73" i="3"/>
  <c r="M76" i="3"/>
  <c r="M81" i="3"/>
  <c r="M84" i="3"/>
  <c r="M85" i="3"/>
  <c r="M88" i="3"/>
  <c r="M92" i="3"/>
  <c r="M96" i="3"/>
  <c r="M97" i="3"/>
  <c r="M100" i="3"/>
  <c r="M101" i="3"/>
  <c r="M104" i="3"/>
  <c r="M108" i="3"/>
  <c r="M112" i="3"/>
  <c r="M113" i="3"/>
  <c r="M116" i="3"/>
  <c r="M117" i="3"/>
  <c r="M124" i="3"/>
  <c r="M128" i="3"/>
  <c r="M129" i="3"/>
  <c r="M132" i="3"/>
  <c r="M133" i="3"/>
  <c r="M140" i="3"/>
  <c r="M144" i="3"/>
  <c r="M145" i="3"/>
  <c r="M148" i="3"/>
  <c r="M149" i="3"/>
  <c r="M156" i="3"/>
  <c r="M157" i="3"/>
  <c r="M158" i="3"/>
  <c r="M160" i="3"/>
  <c r="M161" i="3"/>
  <c r="M164" i="3"/>
  <c r="M172" i="3"/>
  <c r="M173" i="3"/>
  <c r="M174" i="3"/>
  <c r="M176" i="3"/>
  <c r="M177" i="3"/>
  <c r="M180" i="3"/>
  <c r="M188" i="3"/>
  <c r="M189" i="3"/>
  <c r="M190" i="3"/>
  <c r="M192" i="3"/>
  <c r="M193" i="3"/>
  <c r="M196" i="3"/>
  <c r="M204" i="3"/>
  <c r="M205" i="3"/>
  <c r="M206" i="3"/>
  <c r="M208" i="3"/>
  <c r="M209" i="3"/>
  <c r="M212" i="3"/>
  <c r="M220" i="3"/>
  <c r="M221" i="3"/>
  <c r="M224" i="3"/>
  <c r="M228" i="3"/>
  <c r="M236" i="3"/>
  <c r="M237" i="3"/>
  <c r="M240" i="3"/>
  <c r="M244" i="3"/>
  <c r="M252" i="3"/>
  <c r="M253" i="3"/>
  <c r="M256" i="3"/>
  <c r="M260" i="3"/>
  <c r="M268" i="3"/>
  <c r="M269" i="3"/>
  <c r="M272" i="3"/>
  <c r="M276" i="3"/>
  <c r="M284" i="3"/>
  <c r="M285" i="3"/>
  <c r="M288" i="3"/>
  <c r="M292" i="3"/>
  <c r="M300" i="3"/>
  <c r="M301" i="3"/>
  <c r="M11" i="3"/>
  <c r="E10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11" i="3"/>
  <c r="C14" i="10" l="1"/>
  <c r="Q14" i="10" s="1"/>
  <c r="C10" i="5"/>
  <c r="E9" i="10"/>
  <c r="E8" i="10"/>
  <c r="G8" i="10" l="1"/>
  <c r="D10" i="10"/>
  <c r="E10" i="10"/>
  <c r="C10" i="10"/>
  <c r="I307" i="10" l="1"/>
  <c r="I306" i="10"/>
  <c r="I303" i="10"/>
  <c r="I302" i="10"/>
  <c r="I301" i="10"/>
  <c r="I300" i="10"/>
  <c r="I299" i="10"/>
  <c r="I295" i="10"/>
  <c r="I294" i="10"/>
  <c r="I293" i="10"/>
  <c r="I292" i="10"/>
  <c r="I291" i="10"/>
  <c r="I290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3" i="10"/>
  <c r="I272" i="10"/>
  <c r="I271" i="10"/>
  <c r="I269" i="10"/>
  <c r="I268" i="10"/>
  <c r="I266" i="10"/>
  <c r="I265" i="10"/>
  <c r="I264" i="10"/>
  <c r="I263" i="10"/>
  <c r="I262" i="10"/>
  <c r="I260" i="10"/>
  <c r="I257" i="10"/>
  <c r="I256" i="10"/>
  <c r="I255" i="10"/>
  <c r="I254" i="10"/>
  <c r="I253" i="10"/>
  <c r="I252" i="10"/>
  <c r="I251" i="10"/>
  <c r="I250" i="10"/>
  <c r="I248" i="10"/>
  <c r="I247" i="10"/>
  <c r="I246" i="10"/>
  <c r="I245" i="10"/>
  <c r="I244" i="10"/>
  <c r="I243" i="10"/>
  <c r="I241" i="10"/>
  <c r="I240" i="10"/>
  <c r="I239" i="10"/>
  <c r="I238" i="10"/>
  <c r="I236" i="10"/>
  <c r="I235" i="10"/>
  <c r="I232" i="10"/>
  <c r="I231" i="10"/>
  <c r="I230" i="10"/>
  <c r="I229" i="10"/>
  <c r="I228" i="10"/>
  <c r="I227" i="10"/>
  <c r="I225" i="10"/>
  <c r="I224" i="10"/>
  <c r="I223" i="10"/>
  <c r="I222" i="10"/>
  <c r="I220" i="10"/>
  <c r="I219" i="10"/>
  <c r="I215" i="10"/>
  <c r="I214" i="10"/>
  <c r="I213" i="10"/>
  <c r="I212" i="10"/>
  <c r="I211" i="10"/>
  <c r="I210" i="10"/>
  <c r="I209" i="10"/>
  <c r="I207" i="10"/>
  <c r="I206" i="10"/>
  <c r="I205" i="10"/>
  <c r="I204" i="10"/>
  <c r="I203" i="10"/>
  <c r="I201" i="10"/>
  <c r="I199" i="10"/>
  <c r="I198" i="10"/>
  <c r="I196" i="10"/>
  <c r="I195" i="10"/>
  <c r="I193" i="10"/>
  <c r="I191" i="10"/>
  <c r="I189" i="10"/>
  <c r="I188" i="10"/>
  <c r="I185" i="10"/>
  <c r="I183" i="10"/>
  <c r="I182" i="10"/>
  <c r="I181" i="10"/>
  <c r="I180" i="10"/>
  <c r="I179" i="10"/>
  <c r="I175" i="10"/>
  <c r="I174" i="10"/>
  <c r="I173" i="10"/>
  <c r="I172" i="10"/>
  <c r="I169" i="10"/>
  <c r="I167" i="10"/>
  <c r="I165" i="10"/>
  <c r="I164" i="10"/>
  <c r="I161" i="10"/>
  <c r="I159" i="10"/>
  <c r="I158" i="10"/>
  <c r="I157" i="10"/>
  <c r="I156" i="10"/>
  <c r="I155" i="10"/>
  <c r="I153" i="10"/>
  <c r="I151" i="10"/>
  <c r="I150" i="10"/>
  <c r="I149" i="10"/>
  <c r="I148" i="10"/>
  <c r="I147" i="10"/>
  <c r="I145" i="10"/>
  <c r="I143" i="10"/>
  <c r="I142" i="10"/>
  <c r="I141" i="10"/>
  <c r="I140" i="10"/>
  <c r="I139" i="10"/>
  <c r="I135" i="10"/>
  <c r="I133" i="10"/>
  <c r="I132" i="10"/>
  <c r="I131" i="10"/>
  <c r="I129" i="10"/>
  <c r="I127" i="10"/>
  <c r="I126" i="10"/>
  <c r="I125" i="10"/>
  <c r="I124" i="10"/>
  <c r="I123" i="10"/>
  <c r="I119" i="10"/>
  <c r="I118" i="10"/>
  <c r="I117" i="10"/>
  <c r="I116" i="10"/>
  <c r="I115" i="10"/>
  <c r="I113" i="10"/>
  <c r="I111" i="10"/>
  <c r="I110" i="10"/>
  <c r="I109" i="10"/>
  <c r="I108" i="10"/>
  <c r="I107" i="10"/>
  <c r="I105" i="10"/>
  <c r="I103" i="10"/>
  <c r="I102" i="10"/>
  <c r="I101" i="10"/>
  <c r="I100" i="10"/>
  <c r="I99" i="10"/>
  <c r="I97" i="10"/>
  <c r="I95" i="10"/>
  <c r="I92" i="10"/>
  <c r="I91" i="10"/>
  <c r="I89" i="10"/>
  <c r="I87" i="10"/>
  <c r="I86" i="10"/>
  <c r="I85" i="10"/>
  <c r="I84" i="10"/>
  <c r="I83" i="10"/>
  <c r="I81" i="10"/>
  <c r="I79" i="10"/>
  <c r="I78" i="10"/>
  <c r="I76" i="10"/>
  <c r="I75" i="10"/>
  <c r="I73" i="10"/>
  <c r="I71" i="10"/>
  <c r="I70" i="10"/>
  <c r="I69" i="10"/>
  <c r="I68" i="10"/>
  <c r="I67" i="10"/>
  <c r="I65" i="10"/>
  <c r="I63" i="10"/>
  <c r="I62" i="10"/>
  <c r="I61" i="10"/>
  <c r="I60" i="10"/>
  <c r="I59" i="10"/>
  <c r="I55" i="10"/>
  <c r="I54" i="10"/>
  <c r="I53" i="10"/>
  <c r="I52" i="10"/>
  <c r="I51" i="10"/>
  <c r="I47" i="10"/>
  <c r="I46" i="10"/>
  <c r="I45" i="10"/>
  <c r="I44" i="10"/>
  <c r="I43" i="10"/>
  <c r="I41" i="10"/>
  <c r="I39" i="10"/>
  <c r="I38" i="10"/>
  <c r="I37" i="10"/>
  <c r="I36" i="10"/>
  <c r="I35" i="10"/>
  <c r="I33" i="10"/>
  <c r="I32" i="10"/>
  <c r="I31" i="10"/>
  <c r="I28" i="10"/>
  <c r="I25" i="10"/>
  <c r="I23" i="10"/>
  <c r="I21" i="10"/>
  <c r="I20" i="10"/>
  <c r="I15" i="10"/>
  <c r="D14" i="10"/>
  <c r="G14" i="10" s="1"/>
  <c r="I29" i="10" l="1"/>
  <c r="I237" i="10"/>
  <c r="I19" i="10"/>
  <c r="I94" i="10"/>
  <c r="I259" i="10"/>
  <c r="M14" i="10"/>
  <c r="I66" i="10"/>
  <c r="I74" i="10"/>
  <c r="I154" i="10"/>
  <c r="I289" i="10"/>
  <c r="I121" i="10"/>
  <c r="I128" i="10"/>
  <c r="I134" i="10"/>
  <c r="I226" i="10"/>
  <c r="I163" i="10"/>
  <c r="I57" i="10"/>
  <c r="I171" i="10"/>
  <c r="I178" i="10"/>
  <c r="I24" i="10"/>
  <c r="I166" i="10"/>
  <c r="I298" i="10"/>
  <c r="I200" i="10"/>
  <c r="I274" i="10"/>
  <c r="I138" i="10"/>
  <c r="I144" i="10"/>
  <c r="I30" i="10"/>
  <c r="I106" i="10"/>
  <c r="I218" i="10"/>
  <c r="I16" i="10"/>
  <c r="I26" i="10"/>
  <c r="I49" i="10"/>
  <c r="I96" i="10"/>
  <c r="I168" i="10"/>
  <c r="I296" i="10"/>
  <c r="I17" i="10"/>
  <c r="I22" i="10"/>
  <c r="I27" i="10"/>
  <c r="I64" i="10"/>
  <c r="I77" i="10"/>
  <c r="I146" i="10"/>
  <c r="I234" i="10"/>
  <c r="I297" i="10"/>
  <c r="I305" i="10"/>
  <c r="I56" i="10"/>
  <c r="I88" i="10"/>
  <c r="I98" i="10"/>
  <c r="I221" i="10"/>
  <c r="I34" i="10"/>
  <c r="I208" i="10"/>
  <c r="I242" i="10"/>
  <c r="I14" i="10"/>
  <c r="H14" i="10"/>
  <c r="I80" i="10"/>
  <c r="I90" i="10"/>
  <c r="I93" i="10"/>
  <c r="I137" i="10"/>
  <c r="I177" i="10"/>
  <c r="I184" i="10"/>
  <c r="I187" i="10"/>
  <c r="I190" i="10"/>
  <c r="I194" i="10"/>
  <c r="I197" i="10"/>
  <c r="I217" i="10"/>
  <c r="I233" i="10"/>
  <c r="I249" i="10"/>
  <c r="I258" i="10"/>
  <c r="I261" i="10"/>
  <c r="I267" i="10"/>
  <c r="I270" i="10"/>
  <c r="I40" i="10"/>
  <c r="I50" i="10"/>
  <c r="I104" i="10"/>
  <c r="I114" i="10"/>
  <c r="I192" i="10"/>
  <c r="I202" i="10"/>
  <c r="I18" i="10"/>
  <c r="I48" i="10"/>
  <c r="I58" i="10"/>
  <c r="I112" i="10"/>
  <c r="I122" i="10"/>
  <c r="I152" i="10"/>
  <c r="I162" i="10"/>
  <c r="I72" i="10"/>
  <c r="I82" i="10"/>
  <c r="I136" i="10"/>
  <c r="I176" i="10"/>
  <c r="I186" i="10"/>
  <c r="I216" i="10"/>
  <c r="I42" i="10"/>
  <c r="I120" i="10"/>
  <c r="I130" i="10"/>
  <c r="I160" i="10"/>
  <c r="I170" i="10"/>
  <c r="I304" i="10"/>
  <c r="D10" i="5" l="1"/>
  <c r="E10" i="5"/>
  <c r="W10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6" i="9"/>
  <c r="W207" i="9"/>
  <c r="W208" i="9"/>
  <c r="W209" i="9"/>
  <c r="W210" i="9"/>
  <c r="W211" i="9"/>
  <c r="W212" i="9"/>
  <c r="W213" i="9"/>
  <c r="W214" i="9"/>
  <c r="W215" i="9"/>
  <c r="W216" i="9"/>
  <c r="W217" i="9"/>
  <c r="W218" i="9"/>
  <c r="W219" i="9"/>
  <c r="W220" i="9"/>
  <c r="W221" i="9"/>
  <c r="W222" i="9"/>
  <c r="W223" i="9"/>
  <c r="W224" i="9"/>
  <c r="W225" i="9"/>
  <c r="W226" i="9"/>
  <c r="W227" i="9"/>
  <c r="W228" i="9"/>
  <c r="W229" i="9"/>
  <c r="W230" i="9"/>
  <c r="W231" i="9"/>
  <c r="W232" i="9"/>
  <c r="W233" i="9"/>
  <c r="W234" i="9"/>
  <c r="W235" i="9"/>
  <c r="W236" i="9"/>
  <c r="W237" i="9"/>
  <c r="W238" i="9"/>
  <c r="W239" i="9"/>
  <c r="W240" i="9"/>
  <c r="W241" i="9"/>
  <c r="W242" i="9"/>
  <c r="W243" i="9"/>
  <c r="W244" i="9"/>
  <c r="W245" i="9"/>
  <c r="W246" i="9"/>
  <c r="W247" i="9"/>
  <c r="W248" i="9"/>
  <c r="W249" i="9"/>
  <c r="W250" i="9"/>
  <c r="W251" i="9"/>
  <c r="W252" i="9"/>
  <c r="W253" i="9"/>
  <c r="W254" i="9"/>
  <c r="W255" i="9"/>
  <c r="W256" i="9"/>
  <c r="W257" i="9"/>
  <c r="W258" i="9"/>
  <c r="W259" i="9"/>
  <c r="W260" i="9"/>
  <c r="W261" i="9"/>
  <c r="W262" i="9"/>
  <c r="W263" i="9"/>
  <c r="W264" i="9"/>
  <c r="W265" i="9"/>
  <c r="W266" i="9"/>
  <c r="W267" i="9"/>
  <c r="W268" i="9"/>
  <c r="W269" i="9"/>
  <c r="W270" i="9"/>
  <c r="W271" i="9"/>
  <c r="W272" i="9"/>
  <c r="W273" i="9"/>
  <c r="W274" i="9"/>
  <c r="W275" i="9"/>
  <c r="W276" i="9"/>
  <c r="W277" i="9"/>
  <c r="W278" i="9"/>
  <c r="W279" i="9"/>
  <c r="W280" i="9"/>
  <c r="W281" i="9"/>
  <c r="W282" i="9"/>
  <c r="W283" i="9"/>
  <c r="W284" i="9"/>
  <c r="W285" i="9"/>
  <c r="W286" i="9"/>
  <c r="W287" i="9"/>
  <c r="W288" i="9"/>
  <c r="W289" i="9"/>
  <c r="W290" i="9"/>
  <c r="W291" i="9"/>
  <c r="W292" i="9"/>
  <c r="W293" i="9"/>
  <c r="W294" i="9"/>
  <c r="W295" i="9"/>
  <c r="W296" i="9"/>
  <c r="W297" i="9"/>
  <c r="W298" i="9"/>
  <c r="W299" i="9"/>
  <c r="W300" i="9"/>
  <c r="W301" i="9"/>
  <c r="W302" i="9"/>
  <c r="W303" i="9"/>
  <c r="W11" i="9"/>
  <c r="V10" i="9"/>
  <c r="U10" i="9"/>
  <c r="T10" i="9"/>
  <c r="S10" i="9"/>
  <c r="C10" i="9"/>
  <c r="D10" i="9"/>
  <c r="E10" i="9"/>
  <c r="P10" i="9" l="1"/>
  <c r="L10" i="9"/>
  <c r="M10" i="9"/>
  <c r="N10" i="9"/>
  <c r="O10" i="9"/>
  <c r="K10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11" i="9"/>
  <c r="H10" i="9"/>
  <c r="I10" i="9"/>
  <c r="J10" i="9" s="1"/>
  <c r="F10" i="9"/>
  <c r="AC303" i="3"/>
  <c r="AF303" i="3" s="1"/>
  <c r="AC302" i="3"/>
  <c r="AF302" i="3" s="1"/>
  <c r="AC301" i="3"/>
  <c r="AF301" i="3" s="1"/>
  <c r="AC300" i="3"/>
  <c r="AF300" i="3" s="1"/>
  <c r="AC299" i="3"/>
  <c r="AF299" i="3" s="1"/>
  <c r="AC298" i="3"/>
  <c r="AF298" i="3" s="1"/>
  <c r="AC297" i="3"/>
  <c r="AF297" i="3" s="1"/>
  <c r="AC296" i="3"/>
  <c r="AF296" i="3" s="1"/>
  <c r="AC295" i="3"/>
  <c r="AF295" i="3" s="1"/>
  <c r="AC294" i="3"/>
  <c r="AF294" i="3" s="1"/>
  <c r="AC293" i="3"/>
  <c r="AF293" i="3" s="1"/>
  <c r="AC292" i="3"/>
  <c r="AF292" i="3" s="1"/>
  <c r="AC291" i="3"/>
  <c r="AF291" i="3" s="1"/>
  <c r="AC290" i="3"/>
  <c r="AF290" i="3" s="1"/>
  <c r="AC289" i="3"/>
  <c r="AF289" i="3" s="1"/>
  <c r="AC288" i="3"/>
  <c r="AF288" i="3" s="1"/>
  <c r="AC287" i="3"/>
  <c r="AF287" i="3" s="1"/>
  <c r="AC286" i="3"/>
  <c r="AF286" i="3" s="1"/>
  <c r="AC285" i="3"/>
  <c r="AF285" i="3" s="1"/>
  <c r="AC284" i="3"/>
  <c r="AF284" i="3" s="1"/>
  <c r="AC283" i="3"/>
  <c r="AF283" i="3" s="1"/>
  <c r="AC282" i="3"/>
  <c r="AF282" i="3" s="1"/>
  <c r="AC281" i="3"/>
  <c r="AF281" i="3" s="1"/>
  <c r="AC280" i="3"/>
  <c r="AF280" i="3" s="1"/>
  <c r="AC279" i="3"/>
  <c r="AF279" i="3" s="1"/>
  <c r="AC278" i="3"/>
  <c r="AF278" i="3" s="1"/>
  <c r="AC277" i="3"/>
  <c r="AF277" i="3" s="1"/>
  <c r="AC276" i="3"/>
  <c r="AF276" i="3" s="1"/>
  <c r="AC275" i="3"/>
  <c r="AF275" i="3" s="1"/>
  <c r="AC274" i="3"/>
  <c r="AF274" i="3" s="1"/>
  <c r="AC273" i="3"/>
  <c r="AF273" i="3" s="1"/>
  <c r="AC272" i="3"/>
  <c r="AF272" i="3" s="1"/>
  <c r="AC271" i="3"/>
  <c r="AF271" i="3" s="1"/>
  <c r="AC270" i="3"/>
  <c r="AF270" i="3" s="1"/>
  <c r="AC269" i="3"/>
  <c r="AF269" i="3" s="1"/>
  <c r="AC268" i="3"/>
  <c r="AF268" i="3" s="1"/>
  <c r="AC267" i="3"/>
  <c r="AF267" i="3" s="1"/>
  <c r="AC266" i="3"/>
  <c r="AF266" i="3" s="1"/>
  <c r="AC265" i="3"/>
  <c r="AF265" i="3" s="1"/>
  <c r="AC264" i="3"/>
  <c r="AF264" i="3" s="1"/>
  <c r="AC263" i="3"/>
  <c r="AF263" i="3" s="1"/>
  <c r="AC262" i="3"/>
  <c r="AF262" i="3" s="1"/>
  <c r="AC261" i="3"/>
  <c r="AF261" i="3" s="1"/>
  <c r="AC260" i="3"/>
  <c r="AF260" i="3" s="1"/>
  <c r="AC259" i="3"/>
  <c r="AF259" i="3" s="1"/>
  <c r="AC258" i="3"/>
  <c r="AF258" i="3" s="1"/>
  <c r="AC257" i="3"/>
  <c r="AF257" i="3" s="1"/>
  <c r="AC256" i="3"/>
  <c r="AF256" i="3" s="1"/>
  <c r="AC255" i="3"/>
  <c r="AF255" i="3" s="1"/>
  <c r="AC254" i="3"/>
  <c r="AF254" i="3" s="1"/>
  <c r="AC253" i="3"/>
  <c r="AF253" i="3" s="1"/>
  <c r="AC252" i="3"/>
  <c r="AF252" i="3" s="1"/>
  <c r="AC251" i="3"/>
  <c r="AF251" i="3" s="1"/>
  <c r="AC250" i="3"/>
  <c r="AF250" i="3" s="1"/>
  <c r="AC249" i="3"/>
  <c r="AF249" i="3" s="1"/>
  <c r="AC248" i="3"/>
  <c r="AF248" i="3" s="1"/>
  <c r="AC247" i="3"/>
  <c r="AF247" i="3" s="1"/>
  <c r="AC246" i="3"/>
  <c r="AF246" i="3" s="1"/>
  <c r="AC245" i="3"/>
  <c r="AF245" i="3" s="1"/>
  <c r="AC244" i="3"/>
  <c r="AF244" i="3" s="1"/>
  <c r="AC243" i="3"/>
  <c r="AF243" i="3" s="1"/>
  <c r="AC242" i="3"/>
  <c r="AF242" i="3" s="1"/>
  <c r="AC241" i="3"/>
  <c r="AF241" i="3" s="1"/>
  <c r="AC240" i="3"/>
  <c r="AF240" i="3" s="1"/>
  <c r="AC239" i="3"/>
  <c r="AF239" i="3" s="1"/>
  <c r="AC238" i="3"/>
  <c r="AF238" i="3" s="1"/>
  <c r="AC237" i="3"/>
  <c r="AF237" i="3" s="1"/>
  <c r="AC236" i="3"/>
  <c r="AF236" i="3" s="1"/>
  <c r="AC235" i="3"/>
  <c r="AF235" i="3" s="1"/>
  <c r="AC234" i="3"/>
  <c r="AF234" i="3" s="1"/>
  <c r="AC233" i="3"/>
  <c r="AF233" i="3" s="1"/>
  <c r="AC232" i="3"/>
  <c r="AF232" i="3" s="1"/>
  <c r="AC231" i="3"/>
  <c r="AF231" i="3" s="1"/>
  <c r="AC230" i="3"/>
  <c r="AF230" i="3" s="1"/>
  <c r="AC229" i="3"/>
  <c r="AF229" i="3" s="1"/>
  <c r="AC228" i="3"/>
  <c r="AF228" i="3" s="1"/>
  <c r="AC227" i="3"/>
  <c r="AF227" i="3" s="1"/>
  <c r="AC226" i="3"/>
  <c r="AF226" i="3" s="1"/>
  <c r="AC225" i="3"/>
  <c r="AF225" i="3" s="1"/>
  <c r="AC224" i="3"/>
  <c r="AF224" i="3" s="1"/>
  <c r="AC223" i="3"/>
  <c r="AF223" i="3" s="1"/>
  <c r="AC222" i="3"/>
  <c r="AF222" i="3" s="1"/>
  <c r="AC221" i="3"/>
  <c r="AF221" i="3" s="1"/>
  <c r="AC220" i="3"/>
  <c r="AF220" i="3" s="1"/>
  <c r="AC219" i="3"/>
  <c r="AF219" i="3" s="1"/>
  <c r="AC218" i="3"/>
  <c r="AF218" i="3" s="1"/>
  <c r="AC217" i="3"/>
  <c r="AF217" i="3" s="1"/>
  <c r="AC216" i="3"/>
  <c r="AF216" i="3" s="1"/>
  <c r="AC215" i="3"/>
  <c r="AF215" i="3" s="1"/>
  <c r="AC214" i="3"/>
  <c r="AF214" i="3" s="1"/>
  <c r="AC213" i="3"/>
  <c r="AF213" i="3" s="1"/>
  <c r="AC212" i="3"/>
  <c r="AF212" i="3" s="1"/>
  <c r="AC211" i="3"/>
  <c r="AF211" i="3" s="1"/>
  <c r="AC210" i="3"/>
  <c r="AF210" i="3" s="1"/>
  <c r="AC209" i="3"/>
  <c r="AF209" i="3" s="1"/>
  <c r="AC208" i="3"/>
  <c r="AF208" i="3" s="1"/>
  <c r="AC207" i="3"/>
  <c r="AF207" i="3" s="1"/>
  <c r="AC206" i="3"/>
  <c r="AF206" i="3" s="1"/>
  <c r="AC205" i="3"/>
  <c r="AF205" i="3" s="1"/>
  <c r="AC204" i="3"/>
  <c r="AF204" i="3" s="1"/>
  <c r="AC203" i="3"/>
  <c r="AF203" i="3" s="1"/>
  <c r="AC202" i="3"/>
  <c r="AF202" i="3" s="1"/>
  <c r="AC201" i="3"/>
  <c r="AF201" i="3" s="1"/>
  <c r="AC200" i="3"/>
  <c r="AF200" i="3" s="1"/>
  <c r="AC199" i="3"/>
  <c r="AF199" i="3" s="1"/>
  <c r="AC198" i="3"/>
  <c r="AF198" i="3" s="1"/>
  <c r="AC197" i="3"/>
  <c r="AF197" i="3" s="1"/>
  <c r="AC196" i="3"/>
  <c r="AF196" i="3" s="1"/>
  <c r="AC195" i="3"/>
  <c r="AF195" i="3" s="1"/>
  <c r="AC194" i="3"/>
  <c r="AF194" i="3" s="1"/>
  <c r="AC193" i="3"/>
  <c r="AF193" i="3" s="1"/>
  <c r="AC192" i="3"/>
  <c r="AF192" i="3" s="1"/>
  <c r="AC191" i="3"/>
  <c r="AF191" i="3" s="1"/>
  <c r="AC190" i="3"/>
  <c r="AF190" i="3" s="1"/>
  <c r="AC189" i="3"/>
  <c r="AF189" i="3" s="1"/>
  <c r="AC188" i="3"/>
  <c r="AF188" i="3" s="1"/>
  <c r="AC187" i="3"/>
  <c r="AF187" i="3" s="1"/>
  <c r="AC186" i="3"/>
  <c r="AF186" i="3" s="1"/>
  <c r="AC185" i="3"/>
  <c r="AF185" i="3" s="1"/>
  <c r="AC184" i="3"/>
  <c r="AF184" i="3" s="1"/>
  <c r="AC183" i="3"/>
  <c r="AF183" i="3" s="1"/>
  <c r="AC182" i="3"/>
  <c r="AF182" i="3" s="1"/>
  <c r="AC181" i="3"/>
  <c r="AF181" i="3" s="1"/>
  <c r="AC180" i="3"/>
  <c r="AF180" i="3" s="1"/>
  <c r="AC179" i="3"/>
  <c r="AF179" i="3" s="1"/>
  <c r="AC178" i="3"/>
  <c r="AF178" i="3" s="1"/>
  <c r="AC177" i="3"/>
  <c r="AF177" i="3" s="1"/>
  <c r="AC176" i="3"/>
  <c r="AF176" i="3" s="1"/>
  <c r="AC175" i="3"/>
  <c r="AF175" i="3" s="1"/>
  <c r="AC174" i="3"/>
  <c r="AF174" i="3" s="1"/>
  <c r="AC173" i="3"/>
  <c r="AF173" i="3" s="1"/>
  <c r="AC172" i="3"/>
  <c r="AF172" i="3" s="1"/>
  <c r="AC171" i="3"/>
  <c r="AF171" i="3" s="1"/>
  <c r="AC170" i="3"/>
  <c r="AF170" i="3" s="1"/>
  <c r="AC169" i="3"/>
  <c r="AF169" i="3" s="1"/>
  <c r="AC168" i="3"/>
  <c r="AF168" i="3" s="1"/>
  <c r="AC167" i="3"/>
  <c r="AF167" i="3" s="1"/>
  <c r="AC166" i="3"/>
  <c r="AF166" i="3" s="1"/>
  <c r="AC165" i="3"/>
  <c r="AF165" i="3" s="1"/>
  <c r="AC164" i="3"/>
  <c r="AF164" i="3" s="1"/>
  <c r="AC163" i="3"/>
  <c r="AF163" i="3" s="1"/>
  <c r="AC162" i="3"/>
  <c r="AF162" i="3" s="1"/>
  <c r="AC161" i="3"/>
  <c r="AF161" i="3" s="1"/>
  <c r="AC160" i="3"/>
  <c r="AF160" i="3" s="1"/>
  <c r="AC159" i="3"/>
  <c r="AF159" i="3" s="1"/>
  <c r="AC158" i="3"/>
  <c r="AF158" i="3" s="1"/>
  <c r="AC157" i="3"/>
  <c r="AF157" i="3" s="1"/>
  <c r="AC156" i="3"/>
  <c r="AF156" i="3" s="1"/>
  <c r="AC155" i="3"/>
  <c r="AF155" i="3" s="1"/>
  <c r="AC154" i="3"/>
  <c r="AF154" i="3" s="1"/>
  <c r="AC153" i="3"/>
  <c r="AF153" i="3" s="1"/>
  <c r="AC152" i="3"/>
  <c r="AF152" i="3" s="1"/>
  <c r="AC151" i="3"/>
  <c r="AF151" i="3" s="1"/>
  <c r="AC150" i="3"/>
  <c r="AF150" i="3" s="1"/>
  <c r="AC149" i="3"/>
  <c r="AF149" i="3" s="1"/>
  <c r="AC148" i="3"/>
  <c r="AF148" i="3" s="1"/>
  <c r="AC147" i="3"/>
  <c r="AF147" i="3" s="1"/>
  <c r="AC146" i="3"/>
  <c r="AF146" i="3" s="1"/>
  <c r="AC145" i="3"/>
  <c r="AF145" i="3" s="1"/>
  <c r="AC144" i="3"/>
  <c r="AF144" i="3" s="1"/>
  <c r="AC143" i="3"/>
  <c r="AF143" i="3" s="1"/>
  <c r="AC142" i="3"/>
  <c r="AF142" i="3" s="1"/>
  <c r="AC141" i="3"/>
  <c r="AF141" i="3" s="1"/>
  <c r="AC140" i="3"/>
  <c r="AF140" i="3" s="1"/>
  <c r="AC139" i="3"/>
  <c r="AF139" i="3" s="1"/>
  <c r="AC138" i="3"/>
  <c r="AF138" i="3" s="1"/>
  <c r="AC137" i="3"/>
  <c r="AF137" i="3" s="1"/>
  <c r="AC136" i="3"/>
  <c r="AF136" i="3" s="1"/>
  <c r="AC135" i="3"/>
  <c r="AF135" i="3" s="1"/>
  <c r="AC134" i="3"/>
  <c r="AF134" i="3" s="1"/>
  <c r="AC133" i="3"/>
  <c r="AF133" i="3" s="1"/>
  <c r="AC132" i="3"/>
  <c r="AF132" i="3" s="1"/>
  <c r="AC131" i="3"/>
  <c r="AF131" i="3" s="1"/>
  <c r="AC130" i="3"/>
  <c r="AF130" i="3" s="1"/>
  <c r="AC129" i="3"/>
  <c r="AF129" i="3" s="1"/>
  <c r="AC128" i="3"/>
  <c r="AF128" i="3" s="1"/>
  <c r="AC127" i="3"/>
  <c r="AF127" i="3" s="1"/>
  <c r="AC126" i="3"/>
  <c r="AF126" i="3" s="1"/>
  <c r="AC125" i="3"/>
  <c r="AF125" i="3" s="1"/>
  <c r="AC124" i="3"/>
  <c r="AF124" i="3" s="1"/>
  <c r="AC123" i="3"/>
  <c r="AF123" i="3" s="1"/>
  <c r="AC122" i="3"/>
  <c r="AF122" i="3" s="1"/>
  <c r="AC121" i="3"/>
  <c r="AF121" i="3" s="1"/>
  <c r="AC120" i="3"/>
  <c r="AF120" i="3" s="1"/>
  <c r="AC119" i="3"/>
  <c r="AF119" i="3" s="1"/>
  <c r="AC118" i="3"/>
  <c r="AF118" i="3" s="1"/>
  <c r="AC117" i="3"/>
  <c r="AF117" i="3" s="1"/>
  <c r="AC116" i="3"/>
  <c r="AF116" i="3" s="1"/>
  <c r="AC115" i="3"/>
  <c r="AF115" i="3" s="1"/>
  <c r="AC114" i="3"/>
  <c r="AF114" i="3" s="1"/>
  <c r="AC113" i="3"/>
  <c r="AF113" i="3" s="1"/>
  <c r="AC112" i="3"/>
  <c r="AF112" i="3" s="1"/>
  <c r="AC111" i="3"/>
  <c r="AF111" i="3" s="1"/>
  <c r="AC110" i="3"/>
  <c r="AF110" i="3" s="1"/>
  <c r="AC109" i="3"/>
  <c r="AF109" i="3" s="1"/>
  <c r="AC108" i="3"/>
  <c r="AF108" i="3" s="1"/>
  <c r="AC107" i="3"/>
  <c r="AF107" i="3" s="1"/>
  <c r="AC106" i="3"/>
  <c r="AF106" i="3" s="1"/>
  <c r="AC105" i="3"/>
  <c r="AF105" i="3" s="1"/>
  <c r="AC104" i="3"/>
  <c r="AF104" i="3" s="1"/>
  <c r="AC103" i="3"/>
  <c r="AF103" i="3" s="1"/>
  <c r="AC102" i="3"/>
  <c r="AF102" i="3" s="1"/>
  <c r="AC101" i="3"/>
  <c r="AF101" i="3" s="1"/>
  <c r="AC100" i="3"/>
  <c r="AF100" i="3" s="1"/>
  <c r="AC99" i="3"/>
  <c r="AF99" i="3" s="1"/>
  <c r="AC98" i="3"/>
  <c r="AF98" i="3" s="1"/>
  <c r="AC97" i="3"/>
  <c r="AF97" i="3" s="1"/>
  <c r="AC96" i="3"/>
  <c r="AF96" i="3" s="1"/>
  <c r="AC95" i="3"/>
  <c r="AF95" i="3" s="1"/>
  <c r="AC94" i="3"/>
  <c r="AF94" i="3" s="1"/>
  <c r="AC93" i="3"/>
  <c r="AF93" i="3" s="1"/>
  <c r="AC92" i="3"/>
  <c r="AF92" i="3" s="1"/>
  <c r="AC91" i="3"/>
  <c r="AF91" i="3" s="1"/>
  <c r="AC90" i="3"/>
  <c r="AF90" i="3" s="1"/>
  <c r="AC89" i="3"/>
  <c r="AF89" i="3" s="1"/>
  <c r="AC88" i="3"/>
  <c r="AF88" i="3" s="1"/>
  <c r="AC87" i="3"/>
  <c r="AF87" i="3" s="1"/>
  <c r="AC86" i="3"/>
  <c r="AF86" i="3" s="1"/>
  <c r="AC85" i="3"/>
  <c r="AF85" i="3" s="1"/>
  <c r="AC84" i="3"/>
  <c r="AF84" i="3" s="1"/>
  <c r="AC83" i="3"/>
  <c r="AF83" i="3" s="1"/>
  <c r="AC82" i="3"/>
  <c r="AF82" i="3" s="1"/>
  <c r="AC81" i="3"/>
  <c r="AF81" i="3" s="1"/>
  <c r="AC80" i="3"/>
  <c r="AF80" i="3" s="1"/>
  <c r="AC79" i="3"/>
  <c r="AF79" i="3" s="1"/>
  <c r="AC78" i="3"/>
  <c r="AF78" i="3" s="1"/>
  <c r="AC77" i="3"/>
  <c r="AF77" i="3" s="1"/>
  <c r="AC76" i="3"/>
  <c r="AF76" i="3" s="1"/>
  <c r="AC75" i="3"/>
  <c r="AF75" i="3" s="1"/>
  <c r="AC74" i="3"/>
  <c r="AF74" i="3" s="1"/>
  <c r="AC73" i="3"/>
  <c r="AF73" i="3" s="1"/>
  <c r="AC72" i="3"/>
  <c r="AF72" i="3" s="1"/>
  <c r="AC71" i="3"/>
  <c r="AF71" i="3" s="1"/>
  <c r="AC70" i="3"/>
  <c r="AF70" i="3" s="1"/>
  <c r="AC69" i="3"/>
  <c r="AF69" i="3" s="1"/>
  <c r="AC68" i="3"/>
  <c r="AF68" i="3" s="1"/>
  <c r="AC67" i="3"/>
  <c r="AF67" i="3" s="1"/>
  <c r="AC66" i="3"/>
  <c r="AF66" i="3" s="1"/>
  <c r="AC65" i="3"/>
  <c r="AF65" i="3" s="1"/>
  <c r="AC64" i="3"/>
  <c r="AF64" i="3" s="1"/>
  <c r="AC63" i="3"/>
  <c r="AF63" i="3" s="1"/>
  <c r="AC62" i="3"/>
  <c r="AF62" i="3" s="1"/>
  <c r="AC61" i="3"/>
  <c r="AF61" i="3" s="1"/>
  <c r="AC60" i="3"/>
  <c r="AF60" i="3" s="1"/>
  <c r="AC59" i="3"/>
  <c r="AF59" i="3" s="1"/>
  <c r="AC58" i="3"/>
  <c r="AF58" i="3" s="1"/>
  <c r="AC57" i="3"/>
  <c r="AF57" i="3" s="1"/>
  <c r="AC56" i="3"/>
  <c r="AF56" i="3" s="1"/>
  <c r="AC55" i="3"/>
  <c r="AF55" i="3" s="1"/>
  <c r="AC54" i="3"/>
  <c r="AF54" i="3" s="1"/>
  <c r="AC53" i="3"/>
  <c r="AF53" i="3" s="1"/>
  <c r="AC52" i="3"/>
  <c r="AF52" i="3" s="1"/>
  <c r="AC51" i="3"/>
  <c r="AF51" i="3" s="1"/>
  <c r="AC50" i="3"/>
  <c r="AF50" i="3" s="1"/>
  <c r="AC49" i="3"/>
  <c r="AF49" i="3" s="1"/>
  <c r="AC48" i="3"/>
  <c r="AF48" i="3" s="1"/>
  <c r="AC47" i="3"/>
  <c r="AF47" i="3" s="1"/>
  <c r="AC46" i="3"/>
  <c r="AF46" i="3" s="1"/>
  <c r="AC45" i="3"/>
  <c r="AF45" i="3" s="1"/>
  <c r="AC44" i="3"/>
  <c r="AF44" i="3" s="1"/>
  <c r="AC43" i="3"/>
  <c r="AF43" i="3" s="1"/>
  <c r="AC42" i="3"/>
  <c r="AF42" i="3" s="1"/>
  <c r="AC41" i="3"/>
  <c r="AF41" i="3" s="1"/>
  <c r="AC40" i="3"/>
  <c r="AF40" i="3" s="1"/>
  <c r="AC39" i="3"/>
  <c r="AF39" i="3" s="1"/>
  <c r="AC38" i="3"/>
  <c r="AF38" i="3" s="1"/>
  <c r="AC37" i="3"/>
  <c r="AF37" i="3" s="1"/>
  <c r="AC36" i="3"/>
  <c r="AF36" i="3" s="1"/>
  <c r="AC35" i="3"/>
  <c r="AF35" i="3" s="1"/>
  <c r="AC34" i="3"/>
  <c r="AF34" i="3" s="1"/>
  <c r="AC33" i="3"/>
  <c r="AF33" i="3" s="1"/>
  <c r="AC32" i="3"/>
  <c r="AF32" i="3" s="1"/>
  <c r="AC31" i="3"/>
  <c r="AF31" i="3" s="1"/>
  <c r="AC30" i="3"/>
  <c r="AF30" i="3" s="1"/>
  <c r="AC29" i="3"/>
  <c r="AF29" i="3" s="1"/>
  <c r="AC28" i="3"/>
  <c r="AF28" i="3" s="1"/>
  <c r="AC27" i="3"/>
  <c r="AF27" i="3" s="1"/>
  <c r="AC26" i="3"/>
  <c r="AF26" i="3" s="1"/>
  <c r="AC25" i="3"/>
  <c r="AF25" i="3" s="1"/>
  <c r="AC24" i="3"/>
  <c r="AF24" i="3" s="1"/>
  <c r="AC23" i="3"/>
  <c r="AF23" i="3" s="1"/>
  <c r="AC22" i="3"/>
  <c r="AF22" i="3" s="1"/>
  <c r="AC21" i="3"/>
  <c r="AF21" i="3" s="1"/>
  <c r="AC20" i="3"/>
  <c r="AF20" i="3" s="1"/>
  <c r="AC19" i="3"/>
  <c r="AF19" i="3" s="1"/>
  <c r="AC18" i="3"/>
  <c r="AF18" i="3" s="1"/>
  <c r="AC17" i="3"/>
  <c r="AF17" i="3" s="1"/>
  <c r="AC16" i="3"/>
  <c r="AF16" i="3" s="1"/>
  <c r="AC15" i="3"/>
  <c r="AF15" i="3" s="1"/>
  <c r="AC14" i="3"/>
  <c r="AF14" i="3" s="1"/>
  <c r="AC13" i="3"/>
  <c r="AC12" i="3"/>
  <c r="AF12" i="3" s="1"/>
  <c r="AC11" i="3"/>
  <c r="AF11" i="3" s="1"/>
  <c r="AE10" i="3"/>
  <c r="AB10" i="3"/>
  <c r="AA10" i="3"/>
  <c r="Z10" i="3"/>
  <c r="AG27" i="3" l="1"/>
  <c r="R27" i="3" s="1"/>
  <c r="AG70" i="3"/>
  <c r="R70" i="3" s="1"/>
  <c r="AG77" i="3"/>
  <c r="R77" i="3" s="1"/>
  <c r="AG91" i="3"/>
  <c r="R91" i="3" s="1"/>
  <c r="AG135" i="3"/>
  <c r="R135" i="3" s="1"/>
  <c r="AG142" i="3"/>
  <c r="R142" i="3" s="1"/>
  <c r="AG150" i="3"/>
  <c r="R150" i="3" s="1"/>
  <c r="AG157" i="3"/>
  <c r="R157" i="3" s="1"/>
  <c r="AG165" i="3"/>
  <c r="R165" i="3" s="1"/>
  <c r="AG238" i="3"/>
  <c r="R238" i="3" s="1"/>
  <c r="AG245" i="3"/>
  <c r="R245" i="3" s="1"/>
  <c r="AG14" i="3"/>
  <c r="R14" i="3" s="1"/>
  <c r="AG21" i="3"/>
  <c r="R21" i="3" s="1"/>
  <c r="AG35" i="3"/>
  <c r="R35" i="3" s="1"/>
  <c r="AG78" i="3"/>
  <c r="R78" i="3" s="1"/>
  <c r="AG85" i="3"/>
  <c r="R85" i="3" s="1"/>
  <c r="AG99" i="3"/>
  <c r="R99" i="3" s="1"/>
  <c r="AG158" i="3"/>
  <c r="R158" i="3" s="1"/>
  <c r="AG166" i="3"/>
  <c r="R166" i="3" s="1"/>
  <c r="AG173" i="3"/>
  <c r="R173" i="3" s="1"/>
  <c r="AG181" i="3"/>
  <c r="R181" i="3" s="1"/>
  <c r="AG239" i="3"/>
  <c r="R239" i="3" s="1"/>
  <c r="AG246" i="3"/>
  <c r="R246" i="3" s="1"/>
  <c r="AG253" i="3"/>
  <c r="R253" i="3" s="1"/>
  <c r="AG261" i="3"/>
  <c r="R261" i="3" s="1"/>
  <c r="AG22" i="3"/>
  <c r="R22" i="3" s="1"/>
  <c r="AG29" i="3"/>
  <c r="R29" i="3" s="1"/>
  <c r="AG43" i="3"/>
  <c r="R43" i="3" s="1"/>
  <c r="AG86" i="3"/>
  <c r="R86" i="3" s="1"/>
  <c r="AG93" i="3"/>
  <c r="R93" i="3" s="1"/>
  <c r="AG107" i="3"/>
  <c r="R107" i="3" s="1"/>
  <c r="AG122" i="3"/>
  <c r="R122" i="3" s="1"/>
  <c r="AG174" i="3"/>
  <c r="R174" i="3" s="1"/>
  <c r="AG182" i="3"/>
  <c r="R182" i="3" s="1"/>
  <c r="AG189" i="3"/>
  <c r="R189" i="3" s="1"/>
  <c r="AG197" i="3"/>
  <c r="R197" i="3" s="1"/>
  <c r="AG247" i="3"/>
  <c r="R247" i="3" s="1"/>
  <c r="AG254" i="3"/>
  <c r="R254" i="3" s="1"/>
  <c r="AG262" i="3"/>
  <c r="R262" i="3" s="1"/>
  <c r="AG269" i="3"/>
  <c r="R269" i="3" s="1"/>
  <c r="AG30" i="3"/>
  <c r="R30" i="3" s="1"/>
  <c r="AG37" i="3"/>
  <c r="R37" i="3" s="1"/>
  <c r="AG51" i="3"/>
  <c r="R51" i="3" s="1"/>
  <c r="AG94" i="3"/>
  <c r="R94" i="3" s="1"/>
  <c r="AG101" i="3"/>
  <c r="R101" i="3" s="1"/>
  <c r="AG115" i="3"/>
  <c r="R115" i="3" s="1"/>
  <c r="AG123" i="3"/>
  <c r="R123" i="3" s="1"/>
  <c r="AG190" i="3"/>
  <c r="R190" i="3" s="1"/>
  <c r="AG198" i="3"/>
  <c r="R198" i="3" s="1"/>
  <c r="AG205" i="3"/>
  <c r="R205" i="3" s="1"/>
  <c r="AG255" i="3"/>
  <c r="R255" i="3" s="1"/>
  <c r="AG263" i="3"/>
  <c r="R263" i="3" s="1"/>
  <c r="AG270" i="3"/>
  <c r="R270" i="3" s="1"/>
  <c r="AG277" i="3"/>
  <c r="R277" i="3" s="1"/>
  <c r="AG38" i="3"/>
  <c r="R38" i="3" s="1"/>
  <c r="AG45" i="3"/>
  <c r="R45" i="3" s="1"/>
  <c r="AG59" i="3"/>
  <c r="R59" i="3" s="1"/>
  <c r="AG102" i="3"/>
  <c r="R102" i="3" s="1"/>
  <c r="AG109" i="3"/>
  <c r="R109" i="3" s="1"/>
  <c r="AG146" i="3"/>
  <c r="R146" i="3" s="1"/>
  <c r="AG199" i="3"/>
  <c r="R199" i="3" s="1"/>
  <c r="AG206" i="3"/>
  <c r="R206" i="3" s="1"/>
  <c r="AG213" i="3"/>
  <c r="R213" i="3" s="1"/>
  <c r="AG278" i="3"/>
  <c r="R278" i="3" s="1"/>
  <c r="AG285" i="3"/>
  <c r="R285" i="3" s="1"/>
  <c r="AG46" i="3"/>
  <c r="R46" i="3" s="1"/>
  <c r="AG53" i="3"/>
  <c r="R53" i="3" s="1"/>
  <c r="AG67" i="3"/>
  <c r="R67" i="3" s="1"/>
  <c r="AG110" i="3"/>
  <c r="R110" i="3" s="1"/>
  <c r="AG117" i="3"/>
  <c r="R117" i="3" s="1"/>
  <c r="AG125" i="3"/>
  <c r="R125" i="3" s="1"/>
  <c r="AG162" i="3"/>
  <c r="R162" i="3" s="1"/>
  <c r="AG214" i="3"/>
  <c r="R214" i="3" s="1"/>
  <c r="AG221" i="3"/>
  <c r="R221" i="3" s="1"/>
  <c r="AG286" i="3"/>
  <c r="R286" i="3" s="1"/>
  <c r="AG293" i="3"/>
  <c r="R293" i="3" s="1"/>
  <c r="AG11" i="3"/>
  <c r="R11" i="3" s="1"/>
  <c r="AG54" i="3"/>
  <c r="R54" i="3" s="1"/>
  <c r="AG61" i="3"/>
  <c r="R61" i="3" s="1"/>
  <c r="AG75" i="3"/>
  <c r="R75" i="3" s="1"/>
  <c r="AG118" i="3"/>
  <c r="R118" i="3" s="1"/>
  <c r="AG126" i="3"/>
  <c r="R126" i="3" s="1"/>
  <c r="AG133" i="3"/>
  <c r="R133" i="3" s="1"/>
  <c r="AG178" i="3"/>
  <c r="R178" i="3" s="1"/>
  <c r="AG222" i="3"/>
  <c r="R222" i="3" s="1"/>
  <c r="AG229" i="3"/>
  <c r="R229" i="3" s="1"/>
  <c r="AG258" i="3"/>
  <c r="R258" i="3" s="1"/>
  <c r="AG294" i="3"/>
  <c r="R294" i="3" s="1"/>
  <c r="AG301" i="3"/>
  <c r="R301" i="3" s="1"/>
  <c r="AG19" i="3"/>
  <c r="R19" i="3" s="1"/>
  <c r="AG62" i="3"/>
  <c r="R62" i="3" s="1"/>
  <c r="AG69" i="3"/>
  <c r="R69" i="3" s="1"/>
  <c r="AG83" i="3"/>
  <c r="R83" i="3" s="1"/>
  <c r="AG134" i="3"/>
  <c r="R134" i="3" s="1"/>
  <c r="AG141" i="3"/>
  <c r="R141" i="3" s="1"/>
  <c r="AG149" i="3"/>
  <c r="R149" i="3" s="1"/>
  <c r="AG194" i="3"/>
  <c r="R194" i="3" s="1"/>
  <c r="AG230" i="3"/>
  <c r="R230" i="3" s="1"/>
  <c r="AG237" i="3"/>
  <c r="R237" i="3" s="1"/>
  <c r="AG302" i="3"/>
  <c r="R302" i="3" s="1"/>
  <c r="AG15" i="3"/>
  <c r="R15" i="3" s="1"/>
  <c r="AG25" i="3"/>
  <c r="R25" i="3" s="1"/>
  <c r="AG47" i="3"/>
  <c r="R47" i="3" s="1"/>
  <c r="AG57" i="3"/>
  <c r="R57" i="3" s="1"/>
  <c r="AG79" i="3"/>
  <c r="R79" i="3" s="1"/>
  <c r="AG89" i="3"/>
  <c r="R89" i="3" s="1"/>
  <c r="AG111" i="3"/>
  <c r="R111" i="3" s="1"/>
  <c r="AG121" i="3"/>
  <c r="R121" i="3" s="1"/>
  <c r="AG139" i="3"/>
  <c r="R139" i="3" s="1"/>
  <c r="AG145" i="3"/>
  <c r="R145" i="3" s="1"/>
  <c r="AG155" i="3"/>
  <c r="R155" i="3" s="1"/>
  <c r="AG161" i="3"/>
  <c r="R161" i="3" s="1"/>
  <c r="AG171" i="3"/>
  <c r="R171" i="3" s="1"/>
  <c r="AG177" i="3"/>
  <c r="R177" i="3" s="1"/>
  <c r="AG187" i="3"/>
  <c r="R187" i="3" s="1"/>
  <c r="AG193" i="3"/>
  <c r="R193" i="3" s="1"/>
  <c r="AG207" i="3"/>
  <c r="R207" i="3" s="1"/>
  <c r="AG223" i="3"/>
  <c r="R223" i="3" s="1"/>
  <c r="AG243" i="3"/>
  <c r="R243" i="3" s="1"/>
  <c r="AG257" i="3"/>
  <c r="R257" i="3" s="1"/>
  <c r="AG271" i="3"/>
  <c r="R271" i="3" s="1"/>
  <c r="AG287" i="3"/>
  <c r="R287" i="3" s="1"/>
  <c r="AG303" i="3"/>
  <c r="R303" i="3" s="1"/>
  <c r="AG16" i="3"/>
  <c r="R16" i="3" s="1"/>
  <c r="AG20" i="3"/>
  <c r="R20" i="3" s="1"/>
  <c r="AG34" i="3"/>
  <c r="R34" i="3" s="1"/>
  <c r="AG48" i="3"/>
  <c r="R48" i="3" s="1"/>
  <c r="AG52" i="3"/>
  <c r="R52" i="3" s="1"/>
  <c r="AG66" i="3"/>
  <c r="R66" i="3" s="1"/>
  <c r="AG80" i="3"/>
  <c r="R80" i="3" s="1"/>
  <c r="AG84" i="3"/>
  <c r="R84" i="3" s="1"/>
  <c r="AG98" i="3"/>
  <c r="R98" i="3" s="1"/>
  <c r="AG112" i="3"/>
  <c r="R112" i="3" s="1"/>
  <c r="AG116" i="3"/>
  <c r="R116" i="3" s="1"/>
  <c r="AG130" i="3"/>
  <c r="R130" i="3" s="1"/>
  <c r="AG140" i="3"/>
  <c r="R140" i="3" s="1"/>
  <c r="AG156" i="3"/>
  <c r="R156" i="3" s="1"/>
  <c r="AG172" i="3"/>
  <c r="R172" i="3" s="1"/>
  <c r="AG188" i="3"/>
  <c r="R188" i="3" s="1"/>
  <c r="AG202" i="3"/>
  <c r="R202" i="3" s="1"/>
  <c r="AG208" i="3"/>
  <c r="R208" i="3" s="1"/>
  <c r="AG218" i="3"/>
  <c r="R218" i="3" s="1"/>
  <c r="AG224" i="3"/>
  <c r="R224" i="3" s="1"/>
  <c r="AG234" i="3"/>
  <c r="R234" i="3" s="1"/>
  <c r="AG244" i="3"/>
  <c r="R244" i="3" s="1"/>
  <c r="AG248" i="3"/>
  <c r="R248" i="3" s="1"/>
  <c r="AG266" i="3"/>
  <c r="R266" i="3" s="1"/>
  <c r="AG272" i="3"/>
  <c r="R272" i="3" s="1"/>
  <c r="AG282" i="3"/>
  <c r="R282" i="3" s="1"/>
  <c r="AG288" i="3"/>
  <c r="R288" i="3" s="1"/>
  <c r="AG298" i="3"/>
  <c r="R298" i="3" s="1"/>
  <c r="AG17" i="3"/>
  <c r="R17" i="3" s="1"/>
  <c r="AG39" i="3"/>
  <c r="R39" i="3" s="1"/>
  <c r="AG49" i="3"/>
  <c r="R49" i="3" s="1"/>
  <c r="AG71" i="3"/>
  <c r="R71" i="3" s="1"/>
  <c r="AG81" i="3"/>
  <c r="R81" i="3" s="1"/>
  <c r="AG103" i="3"/>
  <c r="R103" i="3" s="1"/>
  <c r="AG113" i="3"/>
  <c r="R113" i="3" s="1"/>
  <c r="AG131" i="3"/>
  <c r="R131" i="3" s="1"/>
  <c r="AG151" i="3"/>
  <c r="R151" i="3" s="1"/>
  <c r="AG167" i="3"/>
  <c r="R167" i="3" s="1"/>
  <c r="AG183" i="3"/>
  <c r="R183" i="3" s="1"/>
  <c r="AG203" i="3"/>
  <c r="R203" i="3" s="1"/>
  <c r="AG209" i="3"/>
  <c r="R209" i="3" s="1"/>
  <c r="AG219" i="3"/>
  <c r="R219" i="3" s="1"/>
  <c r="AG225" i="3"/>
  <c r="R225" i="3" s="1"/>
  <c r="AG235" i="3"/>
  <c r="R235" i="3" s="1"/>
  <c r="AG249" i="3"/>
  <c r="R249" i="3" s="1"/>
  <c r="AG267" i="3"/>
  <c r="R267" i="3" s="1"/>
  <c r="AG273" i="3"/>
  <c r="R273" i="3" s="1"/>
  <c r="AG283" i="3"/>
  <c r="R283" i="3" s="1"/>
  <c r="AG289" i="3"/>
  <c r="R289" i="3" s="1"/>
  <c r="AG299" i="3"/>
  <c r="R299" i="3" s="1"/>
  <c r="AG26" i="3"/>
  <c r="R26" i="3" s="1"/>
  <c r="AG40" i="3"/>
  <c r="R40" i="3" s="1"/>
  <c r="AG44" i="3"/>
  <c r="R44" i="3" s="1"/>
  <c r="AG58" i="3"/>
  <c r="R58" i="3" s="1"/>
  <c r="AG72" i="3"/>
  <c r="R72" i="3" s="1"/>
  <c r="AG76" i="3"/>
  <c r="R76" i="3" s="1"/>
  <c r="AG90" i="3"/>
  <c r="R90" i="3" s="1"/>
  <c r="AG104" i="3"/>
  <c r="R104" i="3" s="1"/>
  <c r="AG108" i="3"/>
  <c r="R108" i="3" s="1"/>
  <c r="AG132" i="3"/>
  <c r="R132" i="3" s="1"/>
  <c r="AG136" i="3"/>
  <c r="R136" i="3" s="1"/>
  <c r="AG152" i="3"/>
  <c r="R152" i="3" s="1"/>
  <c r="AG168" i="3"/>
  <c r="R168" i="3" s="1"/>
  <c r="AG184" i="3"/>
  <c r="R184" i="3" s="1"/>
  <c r="AG204" i="3"/>
  <c r="R204" i="3" s="1"/>
  <c r="AG220" i="3"/>
  <c r="R220" i="3" s="1"/>
  <c r="AG236" i="3"/>
  <c r="R236" i="3" s="1"/>
  <c r="AG240" i="3"/>
  <c r="R240" i="3" s="1"/>
  <c r="AG268" i="3"/>
  <c r="R268" i="3" s="1"/>
  <c r="AG284" i="3"/>
  <c r="R284" i="3" s="1"/>
  <c r="AG300" i="3"/>
  <c r="R300" i="3" s="1"/>
  <c r="AC10" i="3"/>
  <c r="AG31" i="3"/>
  <c r="R31" i="3" s="1"/>
  <c r="AG41" i="3"/>
  <c r="R41" i="3" s="1"/>
  <c r="AG63" i="3"/>
  <c r="R63" i="3" s="1"/>
  <c r="AG73" i="3"/>
  <c r="R73" i="3" s="1"/>
  <c r="AG95" i="3"/>
  <c r="R95" i="3" s="1"/>
  <c r="AG105" i="3"/>
  <c r="R105" i="3" s="1"/>
  <c r="AG127" i="3"/>
  <c r="R127" i="3" s="1"/>
  <c r="AG137" i="3"/>
  <c r="R137" i="3" s="1"/>
  <c r="AG147" i="3"/>
  <c r="R147" i="3" s="1"/>
  <c r="AG153" i="3"/>
  <c r="R153" i="3" s="1"/>
  <c r="AG163" i="3"/>
  <c r="R163" i="3" s="1"/>
  <c r="AG169" i="3"/>
  <c r="R169" i="3" s="1"/>
  <c r="AG179" i="3"/>
  <c r="R179" i="3" s="1"/>
  <c r="AG185" i="3"/>
  <c r="R185" i="3" s="1"/>
  <c r="AG195" i="3"/>
  <c r="R195" i="3" s="1"/>
  <c r="AG215" i="3"/>
  <c r="R215" i="3" s="1"/>
  <c r="AG231" i="3"/>
  <c r="R231" i="3" s="1"/>
  <c r="AG241" i="3"/>
  <c r="R241" i="3" s="1"/>
  <c r="AG259" i="3"/>
  <c r="R259" i="3" s="1"/>
  <c r="AG279" i="3"/>
  <c r="R279" i="3" s="1"/>
  <c r="AG295" i="3"/>
  <c r="R295" i="3" s="1"/>
  <c r="AF13" i="3"/>
  <c r="AG18" i="3"/>
  <c r="R18" i="3" s="1"/>
  <c r="AG32" i="3"/>
  <c r="R32" i="3" s="1"/>
  <c r="AG36" i="3"/>
  <c r="R36" i="3" s="1"/>
  <c r="AG50" i="3"/>
  <c r="R50" i="3" s="1"/>
  <c r="AG64" i="3"/>
  <c r="R64" i="3" s="1"/>
  <c r="AG68" i="3"/>
  <c r="R68" i="3" s="1"/>
  <c r="AG82" i="3"/>
  <c r="R82" i="3" s="1"/>
  <c r="AG96" i="3"/>
  <c r="R96" i="3" s="1"/>
  <c r="AG100" i="3"/>
  <c r="R100" i="3" s="1"/>
  <c r="AG114" i="3"/>
  <c r="R114" i="3" s="1"/>
  <c r="AG128" i="3"/>
  <c r="R128" i="3" s="1"/>
  <c r="AG148" i="3"/>
  <c r="R148" i="3" s="1"/>
  <c r="AG164" i="3"/>
  <c r="R164" i="3" s="1"/>
  <c r="AG180" i="3"/>
  <c r="R180" i="3" s="1"/>
  <c r="AG196" i="3"/>
  <c r="R196" i="3" s="1"/>
  <c r="AG200" i="3"/>
  <c r="R200" i="3" s="1"/>
  <c r="AG210" i="3"/>
  <c r="R210" i="3" s="1"/>
  <c r="AG216" i="3"/>
  <c r="R216" i="3" s="1"/>
  <c r="AG226" i="3"/>
  <c r="R226" i="3" s="1"/>
  <c r="AG232" i="3"/>
  <c r="R232" i="3" s="1"/>
  <c r="AG250" i="3"/>
  <c r="R250" i="3" s="1"/>
  <c r="AG260" i="3"/>
  <c r="R260" i="3" s="1"/>
  <c r="AG264" i="3"/>
  <c r="R264" i="3" s="1"/>
  <c r="AG274" i="3"/>
  <c r="R274" i="3" s="1"/>
  <c r="AG280" i="3"/>
  <c r="R280" i="3" s="1"/>
  <c r="AG290" i="3"/>
  <c r="R290" i="3" s="1"/>
  <c r="AG296" i="3"/>
  <c r="R296" i="3" s="1"/>
  <c r="AG23" i="3"/>
  <c r="R23" i="3" s="1"/>
  <c r="AG33" i="3"/>
  <c r="R33" i="3" s="1"/>
  <c r="AG55" i="3"/>
  <c r="R55" i="3" s="1"/>
  <c r="AG65" i="3"/>
  <c r="R65" i="3" s="1"/>
  <c r="AG87" i="3"/>
  <c r="R87" i="3" s="1"/>
  <c r="AG97" i="3"/>
  <c r="R97" i="3" s="1"/>
  <c r="AG119" i="3"/>
  <c r="R119" i="3" s="1"/>
  <c r="AG129" i="3"/>
  <c r="R129" i="3" s="1"/>
  <c r="AG143" i="3"/>
  <c r="R143" i="3" s="1"/>
  <c r="AG159" i="3"/>
  <c r="R159" i="3" s="1"/>
  <c r="AG175" i="3"/>
  <c r="R175" i="3" s="1"/>
  <c r="AG191" i="3"/>
  <c r="R191" i="3" s="1"/>
  <c r="AG201" i="3"/>
  <c r="R201" i="3" s="1"/>
  <c r="AG211" i="3"/>
  <c r="R211" i="3" s="1"/>
  <c r="AG217" i="3"/>
  <c r="R217" i="3" s="1"/>
  <c r="AG227" i="3"/>
  <c r="R227" i="3" s="1"/>
  <c r="AG233" i="3"/>
  <c r="R233" i="3" s="1"/>
  <c r="AG251" i="3"/>
  <c r="R251" i="3" s="1"/>
  <c r="AG265" i="3"/>
  <c r="R265" i="3" s="1"/>
  <c r="AG275" i="3"/>
  <c r="R275" i="3" s="1"/>
  <c r="AG281" i="3"/>
  <c r="R281" i="3" s="1"/>
  <c r="AG291" i="3"/>
  <c r="R291" i="3" s="1"/>
  <c r="AG297" i="3"/>
  <c r="R297" i="3" s="1"/>
  <c r="AG24" i="3"/>
  <c r="R24" i="3" s="1"/>
  <c r="AG28" i="3"/>
  <c r="R28" i="3" s="1"/>
  <c r="AG42" i="3"/>
  <c r="R42" i="3" s="1"/>
  <c r="AG56" i="3"/>
  <c r="R56" i="3" s="1"/>
  <c r="AG60" i="3"/>
  <c r="R60" i="3" s="1"/>
  <c r="AG74" i="3"/>
  <c r="R74" i="3" s="1"/>
  <c r="AG88" i="3"/>
  <c r="R88" i="3" s="1"/>
  <c r="AG92" i="3"/>
  <c r="R92" i="3" s="1"/>
  <c r="AG106" i="3"/>
  <c r="R106" i="3" s="1"/>
  <c r="AG120" i="3"/>
  <c r="R120" i="3" s="1"/>
  <c r="AG124" i="3"/>
  <c r="R124" i="3" s="1"/>
  <c r="AG138" i="3"/>
  <c r="R138" i="3" s="1"/>
  <c r="AG144" i="3"/>
  <c r="R144" i="3" s="1"/>
  <c r="AG154" i="3"/>
  <c r="R154" i="3" s="1"/>
  <c r="AG160" i="3"/>
  <c r="R160" i="3" s="1"/>
  <c r="AG170" i="3"/>
  <c r="R170" i="3" s="1"/>
  <c r="AG176" i="3"/>
  <c r="R176" i="3" s="1"/>
  <c r="AG186" i="3"/>
  <c r="R186" i="3" s="1"/>
  <c r="AG192" i="3"/>
  <c r="R192" i="3" s="1"/>
  <c r="AG212" i="3"/>
  <c r="R212" i="3" s="1"/>
  <c r="AG228" i="3"/>
  <c r="R228" i="3" s="1"/>
  <c r="AG242" i="3"/>
  <c r="R242" i="3" s="1"/>
  <c r="AG252" i="3"/>
  <c r="R252" i="3" s="1"/>
  <c r="AG256" i="3"/>
  <c r="R256" i="3" s="1"/>
  <c r="AG276" i="3"/>
  <c r="R276" i="3" s="1"/>
  <c r="AG292" i="3"/>
  <c r="R292" i="3" s="1"/>
  <c r="AG12" i="3"/>
  <c r="R12" i="3" s="1"/>
  <c r="AF10" i="3" l="1"/>
  <c r="AG10" i="3" s="1"/>
  <c r="R10" i="3" s="1"/>
  <c r="AG13" i="3"/>
  <c r="R13" i="3" s="1"/>
  <c r="F82" i="5" l="1"/>
  <c r="F222" i="5"/>
  <c r="F230" i="5"/>
  <c r="F64" i="5"/>
  <c r="F99" i="5"/>
  <c r="F263" i="5"/>
  <c r="F23" i="5"/>
  <c r="F199" i="5"/>
  <c r="F253" i="5"/>
  <c r="F238" i="5"/>
  <c r="F18" i="5"/>
  <c r="F261" i="5"/>
  <c r="F139" i="5"/>
  <c r="F47" i="5"/>
  <c r="F216" i="5"/>
  <c r="F132" i="5"/>
  <c r="F91" i="5"/>
  <c r="F277" i="5"/>
  <c r="F94" i="5"/>
  <c r="F115" i="5"/>
  <c r="F48" i="5"/>
  <c r="F85" i="5"/>
  <c r="F301" i="5"/>
  <c r="F271" i="5"/>
  <c r="F207" i="5"/>
  <c r="F202" i="5"/>
  <c r="F156" i="5"/>
  <c r="F245" i="5"/>
  <c r="F79" i="5"/>
  <c r="F243" i="5"/>
  <c r="F103" i="5"/>
  <c r="F264" i="5"/>
  <c r="F25" i="5"/>
  <c r="F183" i="5"/>
  <c r="F302" i="5"/>
  <c r="F44" i="5"/>
  <c r="F144" i="5"/>
  <c r="F59" i="5"/>
  <c r="F247" i="5"/>
  <c r="F13" i="5"/>
  <c r="F273" i="5"/>
  <c r="F24" i="5"/>
  <c r="F278" i="5"/>
  <c r="F146" i="5"/>
  <c r="F180" i="5"/>
  <c r="F194" i="5"/>
  <c r="F299" i="5"/>
  <c r="F110" i="5"/>
  <c r="F37" i="5"/>
  <c r="F234" i="5"/>
  <c r="F195" i="5"/>
  <c r="F292" i="5"/>
  <c r="F22" i="5"/>
  <c r="F109" i="5"/>
  <c r="F75" i="5"/>
  <c r="F212" i="5"/>
  <c r="F228" i="5"/>
  <c r="F171" i="5"/>
  <c r="F68" i="5"/>
  <c r="F197" i="5"/>
  <c r="F163" i="5"/>
  <c r="F269" i="5"/>
  <c r="F223" i="5"/>
  <c r="F188" i="5"/>
  <c r="F90" i="5"/>
  <c r="F49" i="5"/>
  <c r="F282" i="5"/>
  <c r="F159" i="5"/>
  <c r="F165" i="5"/>
  <c r="F95" i="5"/>
  <c r="F72" i="5"/>
  <c r="F203" i="5"/>
  <c r="F158" i="5"/>
  <c r="F130" i="5"/>
  <c r="F284" i="5"/>
  <c r="F288" i="5"/>
  <c r="F218" i="5"/>
  <c r="F136" i="5"/>
  <c r="F15" i="5"/>
  <c r="F62" i="5"/>
  <c r="F176" i="5"/>
  <c r="F209" i="5"/>
  <c r="F259" i="5"/>
  <c r="F29" i="5"/>
  <c r="F35" i="5"/>
  <c r="F145" i="5"/>
  <c r="F205" i="5"/>
  <c r="F74" i="5"/>
  <c r="F43" i="5"/>
  <c r="F162" i="5"/>
  <c r="F26" i="5"/>
  <c r="F303" i="5"/>
  <c r="F141" i="5"/>
  <c r="F131" i="5"/>
  <c r="F51" i="5"/>
  <c r="F193" i="5"/>
  <c r="F286" i="5"/>
  <c r="F172" i="5"/>
  <c r="F111" i="5"/>
  <c r="F151" i="5"/>
  <c r="F36" i="5"/>
  <c r="F114" i="5"/>
  <c r="F290" i="5"/>
  <c r="F113" i="5"/>
  <c r="F42" i="5"/>
  <c r="F174" i="5"/>
  <c r="F125" i="5"/>
  <c r="F293" i="5"/>
  <c r="F232" i="5"/>
  <c r="F86" i="5"/>
  <c r="F16" i="5"/>
  <c r="F57" i="5"/>
  <c r="F31" i="5"/>
  <c r="F213" i="5"/>
  <c r="F233" i="5"/>
  <c r="F53" i="5"/>
  <c r="F262" i="5"/>
  <c r="F106" i="5"/>
  <c r="F60" i="5"/>
  <c r="F236" i="5"/>
  <c r="F265" i="5"/>
  <c r="F30" i="5"/>
  <c r="F148" i="5"/>
  <c r="F215" i="5"/>
  <c r="F227" i="5"/>
  <c r="F70" i="5"/>
  <c r="F97" i="5"/>
  <c r="F266" i="5"/>
  <c r="F134" i="5"/>
  <c r="F120" i="5"/>
  <c r="F21" i="5"/>
  <c r="F260" i="5"/>
  <c r="F297" i="5"/>
  <c r="F169" i="5"/>
  <c r="F175" i="5"/>
  <c r="F52" i="5"/>
  <c r="F204" i="5"/>
  <c r="F280" i="5"/>
  <c r="F100" i="5"/>
  <c r="F112" i="5"/>
  <c r="F81" i="5"/>
  <c r="F46" i="5"/>
  <c r="F179" i="5"/>
  <c r="F67" i="5"/>
  <c r="F251" i="5"/>
  <c r="F32" i="5"/>
  <c r="F28" i="5"/>
  <c r="F226" i="5"/>
  <c r="F102" i="5"/>
  <c r="F155" i="5"/>
  <c r="F272" i="5"/>
  <c r="F201" i="5"/>
  <c r="F19" i="5"/>
  <c r="F124" i="5"/>
  <c r="F296" i="5"/>
  <c r="F177" i="5"/>
  <c r="F56" i="5"/>
  <c r="F257" i="5"/>
  <c r="F128" i="5"/>
  <c r="F250" i="5"/>
  <c r="F153" i="5"/>
  <c r="F105" i="5"/>
  <c r="F167" i="5"/>
  <c r="F268" i="5"/>
  <c r="F40" i="5"/>
  <c r="F231" i="5"/>
  <c r="F154" i="5"/>
  <c r="F187" i="5"/>
  <c r="F200" i="5"/>
  <c r="F88" i="5"/>
  <c r="F198" i="5"/>
  <c r="F279" i="5"/>
  <c r="F208" i="5"/>
  <c r="F270" i="5"/>
  <c r="F225" i="5"/>
  <c r="F224" i="5"/>
  <c r="F274" i="5"/>
  <c r="F58" i="5"/>
  <c r="F121" i="5"/>
  <c r="F135" i="5"/>
  <c r="F108" i="5"/>
  <c r="F229" i="5"/>
  <c r="F214" i="5"/>
  <c r="F252" i="5"/>
  <c r="F242" i="5"/>
  <c r="F142" i="5"/>
  <c r="F14" i="5"/>
  <c r="F289" i="5"/>
  <c r="F240" i="5"/>
  <c r="F107" i="5"/>
  <c r="F244" i="5"/>
  <c r="F150" i="5"/>
  <c r="F118" i="5"/>
  <c r="F123" i="5"/>
  <c r="F285" i="5"/>
  <c r="F196" i="5"/>
  <c r="F189" i="5"/>
  <c r="F168" i="5"/>
  <c r="F39" i="5"/>
  <c r="F129" i="5"/>
  <c r="F116" i="5"/>
  <c r="F184" i="5"/>
  <c r="F126" i="5"/>
  <c r="F101" i="5"/>
  <c r="F211" i="5"/>
  <c r="F71" i="5"/>
  <c r="F152" i="5"/>
  <c r="F221" i="5"/>
  <c r="F45" i="5"/>
  <c r="F173" i="5"/>
  <c r="F258" i="5"/>
  <c r="F219" i="5"/>
  <c r="F185" i="5"/>
  <c r="F104" i="5"/>
  <c r="F190" i="5"/>
  <c r="F178" i="5"/>
  <c r="F122" i="5"/>
  <c r="F65" i="5"/>
  <c r="F27" i="5"/>
  <c r="F220" i="5"/>
  <c r="F255" i="5"/>
  <c r="F76" i="5"/>
  <c r="F294" i="5"/>
  <c r="F249" i="5"/>
  <c r="F140" i="5"/>
  <c r="F80" i="5"/>
  <c r="F17" i="5"/>
  <c r="F55" i="5"/>
  <c r="F241" i="5"/>
  <c r="F149" i="5"/>
  <c r="F98" i="5"/>
  <c r="F138" i="5"/>
  <c r="F83" i="5"/>
  <c r="F217" i="5"/>
  <c r="F295" i="5"/>
  <c r="F246" i="5"/>
  <c r="F267" i="5"/>
  <c r="F54" i="5"/>
  <c r="F61" i="5"/>
  <c r="F300" i="5"/>
  <c r="F41" i="5"/>
  <c r="F66" i="5"/>
  <c r="F77" i="5"/>
  <c r="F182" i="5"/>
  <c r="F89" i="5"/>
  <c r="F73" i="5"/>
  <c r="F170" i="5"/>
  <c r="F119" i="5"/>
  <c r="F237" i="5"/>
  <c r="F248" i="5"/>
  <c r="F78" i="5"/>
  <c r="F186" i="5"/>
  <c r="F147" i="5"/>
  <c r="F235" i="5"/>
  <c r="F291" i="5"/>
  <c r="F164" i="5"/>
  <c r="F191" i="5"/>
  <c r="F84" i="5"/>
  <c r="F127" i="5"/>
  <c r="F38" i="5"/>
  <c r="F256" i="5"/>
  <c r="F287" i="5"/>
  <c r="F50" i="5"/>
  <c r="F20" i="5"/>
  <c r="F276" i="5"/>
  <c r="F63" i="5"/>
  <c r="F166" i="5"/>
  <c r="F210" i="5"/>
  <c r="F206" i="5"/>
  <c r="F93" i="5"/>
  <c r="F137" i="5"/>
  <c r="F157" i="5"/>
  <c r="F143" i="5"/>
  <c r="F239" i="5"/>
  <c r="F161" i="5"/>
  <c r="F34" i="5"/>
  <c r="F275" i="5"/>
  <c r="F160" i="5"/>
  <c r="F192" i="5"/>
  <c r="F254" i="5"/>
  <c r="F298" i="5"/>
  <c r="F69" i="5"/>
  <c r="F87" i="5"/>
  <c r="T288" i="3" l="1"/>
  <c r="T256" i="3"/>
  <c r="T233" i="3"/>
  <c r="T226" i="3"/>
  <c r="T218" i="3"/>
  <c r="T194" i="3"/>
  <c r="T192" i="3"/>
  <c r="T178" i="3"/>
  <c r="T176" i="3"/>
  <c r="T161" i="3"/>
  <c r="T160" i="3"/>
  <c r="T154" i="3"/>
  <c r="T152" i="3"/>
  <c r="T98" i="3"/>
  <c r="T95" i="3"/>
  <c r="T90" i="3"/>
  <c r="T83" i="3"/>
  <c r="T82" i="3"/>
  <c r="T80" i="3"/>
  <c r="T72" i="3"/>
  <c r="T64" i="3"/>
  <c r="T61" i="3"/>
  <c r="T58" i="3"/>
  <c r="T48" i="3"/>
  <c r="T40" i="3"/>
  <c r="T30" i="3"/>
  <c r="T25" i="3"/>
  <c r="T24" i="3"/>
  <c r="T20" i="3"/>
  <c r="T19" i="3"/>
  <c r="T18" i="3"/>
  <c r="T17" i="3"/>
  <c r="T16" i="3"/>
  <c r="T13" i="3"/>
  <c r="T32" i="3" l="1"/>
  <c r="T56" i="3"/>
  <c r="T200" i="3"/>
  <c r="T224" i="3"/>
  <c r="T232" i="3"/>
  <c r="T264" i="3"/>
  <c r="T73" i="3"/>
  <c r="T81" i="3"/>
  <c r="T27" i="3"/>
  <c r="T163" i="3"/>
  <c r="T243" i="3"/>
  <c r="T12" i="3"/>
  <c r="T236" i="3"/>
  <c r="T181" i="3"/>
  <c r="T182" i="3"/>
  <c r="T225" i="3"/>
  <c r="T257" i="3"/>
  <c r="T273" i="3"/>
  <c r="T248" i="3"/>
  <c r="T42" i="3"/>
  <c r="T74" i="3"/>
  <c r="T146" i="3"/>
  <c r="T162" i="3"/>
  <c r="T234" i="3"/>
  <c r="T242" i="3"/>
  <c r="T250" i="3"/>
  <c r="T266" i="3"/>
  <c r="T274" i="3"/>
  <c r="T282" i="3"/>
  <c r="T290" i="3"/>
  <c r="T91" i="3"/>
  <c r="T155" i="3"/>
  <c r="T203" i="3"/>
  <c r="T219" i="3"/>
  <c r="T227" i="3"/>
  <c r="T235" i="3"/>
  <c r="T259" i="3"/>
  <c r="T267" i="3"/>
  <c r="T275" i="3"/>
  <c r="T283" i="3"/>
  <c r="T76" i="3"/>
  <c r="T180" i="3"/>
  <c r="T244" i="3"/>
  <c r="T276" i="3"/>
  <c r="T292" i="3"/>
  <c r="T165" i="3"/>
  <c r="T213" i="3"/>
  <c r="T78" i="3"/>
  <c r="T246" i="3"/>
  <c r="T271" i="3"/>
  <c r="T279" i="3"/>
  <c r="T296" i="3"/>
  <c r="T240" i="3"/>
  <c r="T153" i="3"/>
  <c r="T193" i="3"/>
  <c r="T201" i="3"/>
  <c r="T217" i="3"/>
  <c r="T241" i="3"/>
  <c r="T249" i="3"/>
  <c r="T265" i="3"/>
  <c r="T281" i="3"/>
  <c r="T289" i="3"/>
  <c r="T297" i="3"/>
  <c r="T298" i="3"/>
  <c r="T299" i="3"/>
  <c r="T300" i="3"/>
  <c r="T272" i="3"/>
  <c r="T301" i="3"/>
  <c r="T43" i="3"/>
  <c r="T195" i="3"/>
  <c r="T211" i="3"/>
  <c r="T291" i="3"/>
  <c r="T44" i="3"/>
  <c r="T148" i="3"/>
  <c r="T228" i="3"/>
  <c r="T260" i="3"/>
  <c r="T21" i="3"/>
  <c r="T149" i="3"/>
  <c r="T197" i="3"/>
  <c r="T221" i="3"/>
  <c r="T229" i="3"/>
  <c r="T237" i="3"/>
  <c r="T245" i="3"/>
  <c r="T253" i="3"/>
  <c r="T261" i="3"/>
  <c r="T269" i="3"/>
  <c r="T277" i="3"/>
  <c r="T285" i="3"/>
  <c r="T293" i="3"/>
  <c r="T14" i="3"/>
  <c r="T22" i="3"/>
  <c r="T46" i="3"/>
  <c r="T86" i="3"/>
  <c r="T94" i="3"/>
  <c r="T150" i="3"/>
  <c r="T158" i="3"/>
  <c r="T166" i="3"/>
  <c r="T198" i="3"/>
  <c r="T222" i="3"/>
  <c r="T230" i="3"/>
  <c r="T238" i="3"/>
  <c r="T254" i="3"/>
  <c r="T262" i="3"/>
  <c r="T270" i="3"/>
  <c r="T278" i="3"/>
  <c r="T286" i="3"/>
  <c r="T294" i="3"/>
  <c r="T302" i="3"/>
  <c r="T280" i="3"/>
  <c r="T202" i="3"/>
  <c r="T258" i="3"/>
  <c r="T147" i="3"/>
  <c r="T179" i="3"/>
  <c r="T251" i="3"/>
  <c r="T220" i="3"/>
  <c r="T252" i="3"/>
  <c r="T268" i="3"/>
  <c r="T284" i="3"/>
  <c r="T29" i="3"/>
  <c r="T173" i="3"/>
  <c r="T15" i="3"/>
  <c r="T23" i="3"/>
  <c r="T31" i="3"/>
  <c r="T39" i="3"/>
  <c r="T63" i="3"/>
  <c r="T71" i="3"/>
  <c r="T151" i="3"/>
  <c r="T159" i="3"/>
  <c r="T175" i="3"/>
  <c r="T199" i="3"/>
  <c r="T215" i="3"/>
  <c r="T223" i="3"/>
  <c r="T231" i="3"/>
  <c r="T239" i="3"/>
  <c r="T247" i="3"/>
  <c r="T255" i="3"/>
  <c r="T263" i="3"/>
  <c r="T287" i="3"/>
  <c r="T295" i="3"/>
  <c r="T303" i="3"/>
  <c r="T26" i="3"/>
  <c r="T34" i="3"/>
  <c r="T50" i="3"/>
  <c r="T66" i="3"/>
  <c r="T106" i="3"/>
  <c r="T114" i="3"/>
  <c r="T122" i="3"/>
  <c r="T130" i="3"/>
  <c r="T138" i="3"/>
  <c r="T170" i="3"/>
  <c r="T186" i="3"/>
  <c r="T210" i="3"/>
  <c r="T35" i="3"/>
  <c r="T51" i="3"/>
  <c r="T59" i="3"/>
  <c r="T67" i="3"/>
  <c r="T75" i="3"/>
  <c r="T99" i="3"/>
  <c r="T107" i="3"/>
  <c r="T115" i="3"/>
  <c r="T123" i="3"/>
  <c r="T131" i="3"/>
  <c r="T139" i="3"/>
  <c r="T171" i="3"/>
  <c r="T187" i="3"/>
  <c r="T28" i="3"/>
  <c r="T36" i="3"/>
  <c r="T52" i="3"/>
  <c r="T60" i="3"/>
  <c r="T68" i="3"/>
  <c r="T84" i="3"/>
  <c r="T92" i="3"/>
  <c r="T100" i="3"/>
  <c r="T108" i="3"/>
  <c r="T116" i="3"/>
  <c r="T124" i="3"/>
  <c r="T132" i="3"/>
  <c r="T140" i="3"/>
  <c r="T156" i="3"/>
  <c r="T164" i="3"/>
  <c r="T172" i="3"/>
  <c r="T188" i="3"/>
  <c r="T196" i="3"/>
  <c r="T204" i="3"/>
  <c r="T212" i="3"/>
  <c r="T37" i="3"/>
  <c r="T45" i="3"/>
  <c r="T53" i="3"/>
  <c r="T69" i="3"/>
  <c r="T77" i="3"/>
  <c r="T85" i="3"/>
  <c r="T93" i="3"/>
  <c r="T101" i="3"/>
  <c r="T109" i="3"/>
  <c r="T117" i="3"/>
  <c r="T125" i="3"/>
  <c r="T133" i="3"/>
  <c r="T141" i="3"/>
  <c r="T157" i="3"/>
  <c r="T189" i="3"/>
  <c r="T205" i="3"/>
  <c r="T38" i="3"/>
  <c r="T54" i="3"/>
  <c r="T62" i="3"/>
  <c r="T70" i="3"/>
  <c r="T102" i="3"/>
  <c r="T110" i="3"/>
  <c r="T118" i="3"/>
  <c r="T126" i="3"/>
  <c r="T134" i="3"/>
  <c r="T142" i="3"/>
  <c r="T174" i="3"/>
  <c r="T190" i="3"/>
  <c r="T206" i="3"/>
  <c r="T214" i="3"/>
  <c r="T47" i="3"/>
  <c r="T55" i="3"/>
  <c r="T79" i="3"/>
  <c r="T87" i="3"/>
  <c r="T103" i="3"/>
  <c r="T111" i="3"/>
  <c r="T119" i="3"/>
  <c r="T127" i="3"/>
  <c r="T135" i="3"/>
  <c r="T143" i="3"/>
  <c r="T167" i="3"/>
  <c r="T183" i="3"/>
  <c r="T191" i="3"/>
  <c r="T207" i="3"/>
  <c r="T88" i="3"/>
  <c r="T96" i="3"/>
  <c r="T104" i="3"/>
  <c r="T112" i="3"/>
  <c r="T120" i="3"/>
  <c r="T128" i="3"/>
  <c r="T136" i="3"/>
  <c r="T144" i="3"/>
  <c r="T168" i="3"/>
  <c r="T184" i="3"/>
  <c r="T208" i="3"/>
  <c r="T216" i="3"/>
  <c r="T33" i="3"/>
  <c r="T41" i="3"/>
  <c r="T49" i="3"/>
  <c r="T57" i="3"/>
  <c r="T65" i="3"/>
  <c r="T89" i="3"/>
  <c r="T97" i="3"/>
  <c r="T105" i="3"/>
  <c r="T113" i="3"/>
  <c r="T121" i="3"/>
  <c r="T129" i="3"/>
  <c r="T137" i="3"/>
  <c r="T145" i="3"/>
  <c r="T169" i="3"/>
  <c r="T177" i="3"/>
  <c r="T185" i="3"/>
  <c r="T209" i="3"/>
  <c r="K10" i="5"/>
  <c r="P250" i="3" l="1"/>
  <c r="Q250" i="3" s="1"/>
  <c r="P229" i="3"/>
  <c r="Q229" i="3" s="1"/>
  <c r="P16" i="3"/>
  <c r="Q16" i="3" s="1"/>
  <c r="P249" i="3"/>
  <c r="Q249" i="3" s="1"/>
  <c r="P279" i="3"/>
  <c r="Q279" i="3" s="1"/>
  <c r="P81" i="3"/>
  <c r="Q81" i="3" s="1"/>
  <c r="P257" i="3"/>
  <c r="Q257" i="3" s="1"/>
  <c r="P19" i="3"/>
  <c r="Q19" i="3" s="1"/>
  <c r="P201" i="3"/>
  <c r="Q201" i="3" s="1"/>
  <c r="P197" i="3"/>
  <c r="Q197" i="3" s="1"/>
  <c r="P61" i="3"/>
  <c r="Q61" i="3" s="1"/>
  <c r="P237" i="3"/>
  <c r="Q237" i="3" s="1"/>
  <c r="P159" i="3"/>
  <c r="Q159" i="3" s="1"/>
  <c r="P83" i="3"/>
  <c r="Q83" i="3" s="1"/>
  <c r="P232" i="3"/>
  <c r="Q232" i="3" s="1"/>
  <c r="P218" i="3"/>
  <c r="Q218" i="3" s="1"/>
  <c r="P299" i="3"/>
  <c r="Q299" i="3" s="1"/>
  <c r="P146" i="3"/>
  <c r="Q146" i="3" s="1"/>
  <c r="P202" i="3"/>
  <c r="Q202" i="3" s="1"/>
  <c r="P219" i="3"/>
  <c r="Q219" i="3" s="1"/>
  <c r="P169" i="3"/>
  <c r="Q169" i="3" s="1"/>
  <c r="P121" i="3"/>
  <c r="Q121" i="3" s="1"/>
  <c r="P89" i="3"/>
  <c r="Q89" i="3" s="1"/>
  <c r="P41" i="3"/>
  <c r="Q41" i="3" s="1"/>
  <c r="P184" i="3"/>
  <c r="Q184" i="3" s="1"/>
  <c r="P128" i="3"/>
  <c r="Q128" i="3" s="1"/>
  <c r="P96" i="3"/>
  <c r="Q96" i="3" s="1"/>
  <c r="P183" i="3"/>
  <c r="Q183" i="3" s="1"/>
  <c r="P127" i="3"/>
  <c r="Q127" i="3" s="1"/>
  <c r="P87" i="3"/>
  <c r="Q87" i="3" s="1"/>
  <c r="P214" i="3"/>
  <c r="Q214" i="3" s="1"/>
  <c r="P142" i="3"/>
  <c r="Q142" i="3" s="1"/>
  <c r="P110" i="3"/>
  <c r="Q110" i="3" s="1"/>
  <c r="P54" i="3"/>
  <c r="Q54" i="3" s="1"/>
  <c r="P157" i="3"/>
  <c r="Q157" i="3" s="1"/>
  <c r="P117" i="3"/>
  <c r="Q117" i="3" s="1"/>
  <c r="P85" i="3"/>
  <c r="Q85" i="3" s="1"/>
  <c r="P45" i="3"/>
  <c r="Q45" i="3" s="1"/>
  <c r="P242" i="3"/>
  <c r="Q242" i="3" s="1"/>
  <c r="P231" i="3"/>
  <c r="Q231" i="3" s="1"/>
  <c r="P148" i="3"/>
  <c r="Q148" i="3" s="1"/>
  <c r="P233" i="3"/>
  <c r="Q233" i="3" s="1"/>
  <c r="P271" i="3"/>
  <c r="Q271" i="3" s="1"/>
  <c r="P43" i="3"/>
  <c r="Q43" i="3" s="1"/>
  <c r="P241" i="3"/>
  <c r="Q241" i="3" s="1"/>
  <c r="P302" i="3"/>
  <c r="Q302" i="3" s="1"/>
  <c r="P199" i="3"/>
  <c r="Q199" i="3" s="1"/>
  <c r="P82" i="3"/>
  <c r="Q82" i="3" s="1"/>
  <c r="P165" i="3"/>
  <c r="Q165" i="3" s="1"/>
  <c r="P42" i="3"/>
  <c r="Q42" i="3" s="1"/>
  <c r="P223" i="3"/>
  <c r="Q223" i="3" s="1"/>
  <c r="P86" i="3"/>
  <c r="Q86" i="3" s="1"/>
  <c r="P74" i="3"/>
  <c r="Q74" i="3" s="1"/>
  <c r="P300" i="3"/>
  <c r="Q300" i="3" s="1"/>
  <c r="P160" i="3"/>
  <c r="Q160" i="3" s="1"/>
  <c r="P239" i="3"/>
  <c r="Q239" i="3" s="1"/>
  <c r="P72" i="3"/>
  <c r="Q72" i="3" s="1"/>
  <c r="P192" i="3"/>
  <c r="Q192" i="3" s="1"/>
  <c r="P196" i="3"/>
  <c r="Q196" i="3" s="1"/>
  <c r="P156" i="3"/>
  <c r="Q156" i="3" s="1"/>
  <c r="P116" i="3"/>
  <c r="Q116" i="3" s="1"/>
  <c r="P84" i="3"/>
  <c r="Q84" i="3" s="1"/>
  <c r="P36" i="3"/>
  <c r="Q36" i="3" s="1"/>
  <c r="P139" i="3"/>
  <c r="Q139" i="3" s="1"/>
  <c r="P107" i="3"/>
  <c r="Q107" i="3" s="1"/>
  <c r="P59" i="3"/>
  <c r="Q59" i="3" s="1"/>
  <c r="P210" i="3"/>
  <c r="Q210" i="3" s="1"/>
  <c r="P130" i="3"/>
  <c r="Q130" i="3" s="1"/>
  <c r="P66" i="3"/>
  <c r="Q66" i="3" s="1"/>
  <c r="P226" i="3"/>
  <c r="Q226" i="3" s="1"/>
  <c r="P234" i="3"/>
  <c r="Q234" i="3" s="1"/>
  <c r="P230" i="3"/>
  <c r="Q230" i="3" s="1"/>
  <c r="P263" i="3"/>
  <c r="Q263" i="3" s="1"/>
  <c r="P297" i="3"/>
  <c r="Q297" i="3" s="1"/>
  <c r="P225" i="3"/>
  <c r="Q225" i="3" s="1"/>
  <c r="P294" i="3"/>
  <c r="Q294" i="3" s="1"/>
  <c r="P182" i="3"/>
  <c r="Q182" i="3" s="1"/>
  <c r="P48" i="3"/>
  <c r="Q48" i="3" s="1"/>
  <c r="P158" i="3"/>
  <c r="Q158" i="3" s="1"/>
  <c r="P27" i="3"/>
  <c r="Q27" i="3" s="1"/>
  <c r="P217" i="3"/>
  <c r="Q217" i="3" s="1"/>
  <c r="P32" i="3"/>
  <c r="Q32" i="3" s="1"/>
  <c r="P40" i="3"/>
  <c r="Q40" i="3" s="1"/>
  <c r="P283" i="3"/>
  <c r="Q283" i="3" s="1"/>
  <c r="P154" i="3"/>
  <c r="Q154" i="3" s="1"/>
  <c r="P195" i="3"/>
  <c r="Q195" i="3" s="1"/>
  <c r="P284" i="3"/>
  <c r="Q284" i="3" s="1"/>
  <c r="P149" i="3"/>
  <c r="Q149" i="3" s="1"/>
  <c r="P209" i="3"/>
  <c r="Q209" i="3" s="1"/>
  <c r="P145" i="3"/>
  <c r="Q145" i="3" s="1"/>
  <c r="P113" i="3"/>
  <c r="Q113" i="3" s="1"/>
  <c r="P65" i="3"/>
  <c r="Q65" i="3" s="1"/>
  <c r="P33" i="3"/>
  <c r="Q33" i="3" s="1"/>
  <c r="P168" i="3"/>
  <c r="Q168" i="3" s="1"/>
  <c r="P120" i="3"/>
  <c r="Q120" i="3" s="1"/>
  <c r="P88" i="3"/>
  <c r="Q88" i="3" s="1"/>
  <c r="P167" i="3"/>
  <c r="Q167" i="3" s="1"/>
  <c r="P119" i="3"/>
  <c r="Q119" i="3" s="1"/>
  <c r="P79" i="3"/>
  <c r="Q79" i="3" s="1"/>
  <c r="P206" i="3"/>
  <c r="Q206" i="3" s="1"/>
  <c r="P134" i="3"/>
  <c r="Q134" i="3" s="1"/>
  <c r="P102" i="3"/>
  <c r="Q102" i="3" s="1"/>
  <c r="P38" i="3"/>
  <c r="Q38" i="3" s="1"/>
  <c r="P141" i="3"/>
  <c r="Q141" i="3" s="1"/>
  <c r="P109" i="3"/>
  <c r="Q109" i="3" s="1"/>
  <c r="P77" i="3"/>
  <c r="Q77" i="3" s="1"/>
  <c r="P37" i="3"/>
  <c r="Q37" i="3" s="1"/>
  <c r="P256" i="3"/>
  <c r="Q256" i="3" s="1"/>
  <c r="P95" i="3"/>
  <c r="Q95" i="3" s="1"/>
  <c r="P14" i="3"/>
  <c r="Q14" i="3" s="1"/>
  <c r="P94" i="3"/>
  <c r="Q94" i="3" s="1"/>
  <c r="P91" i="3"/>
  <c r="Q91" i="3" s="1"/>
  <c r="P98" i="3"/>
  <c r="Q98" i="3" s="1"/>
  <c r="P301" i="3"/>
  <c r="Q301" i="3" s="1"/>
  <c r="P245" i="3"/>
  <c r="Q245" i="3" s="1"/>
  <c r="P289" i="3"/>
  <c r="Q289" i="3" s="1"/>
  <c r="P222" i="3"/>
  <c r="Q222" i="3" s="1"/>
  <c r="P286" i="3"/>
  <c r="Q286" i="3" s="1"/>
  <c r="P180" i="3"/>
  <c r="Q180" i="3" s="1"/>
  <c r="P46" i="3"/>
  <c r="Q46" i="3" s="1"/>
  <c r="P151" i="3"/>
  <c r="Q151" i="3" s="1"/>
  <c r="P25" i="3"/>
  <c r="Q25" i="3" s="1"/>
  <c r="P255" i="3"/>
  <c r="Q255" i="3" s="1"/>
  <c r="P215" i="3"/>
  <c r="Q215" i="3" s="1"/>
  <c r="P292" i="3"/>
  <c r="Q292" i="3" s="1"/>
  <c r="P152" i="3"/>
  <c r="Q152" i="3" s="1"/>
  <c r="P235" i="3"/>
  <c r="Q235" i="3" s="1"/>
  <c r="P13" i="3"/>
  <c r="Q13" i="3" s="1"/>
  <c r="P162" i="3"/>
  <c r="Q162" i="3" s="1"/>
  <c r="P291" i="3"/>
  <c r="Q291" i="3" s="1"/>
  <c r="P251" i="3"/>
  <c r="Q251" i="3" s="1"/>
  <c r="P267" i="3"/>
  <c r="Q267" i="3" s="1"/>
  <c r="P188" i="3"/>
  <c r="Q188" i="3" s="1"/>
  <c r="P140" i="3"/>
  <c r="Q140" i="3" s="1"/>
  <c r="P108" i="3"/>
  <c r="Q108" i="3" s="1"/>
  <c r="P68" i="3"/>
  <c r="Q68" i="3" s="1"/>
  <c r="P28" i="3"/>
  <c r="Q28" i="3" s="1"/>
  <c r="P131" i="3"/>
  <c r="Q131" i="3" s="1"/>
  <c r="P99" i="3"/>
  <c r="Q99" i="3" s="1"/>
  <c r="P51" i="3"/>
  <c r="Q51" i="3" s="1"/>
  <c r="P186" i="3"/>
  <c r="Q186" i="3" s="1"/>
  <c r="P122" i="3"/>
  <c r="Q122" i="3" s="1"/>
  <c r="P50" i="3"/>
  <c r="Q50" i="3" s="1"/>
  <c r="P228" i="3"/>
  <c r="Q228" i="3" s="1"/>
  <c r="P248" i="3"/>
  <c r="Q248" i="3" s="1"/>
  <c r="P254" i="3"/>
  <c r="Q254" i="3" s="1"/>
  <c r="P221" i="3"/>
  <c r="Q221" i="3" s="1"/>
  <c r="P17" i="3"/>
  <c r="Q17" i="3" s="1"/>
  <c r="P90" i="3"/>
  <c r="Q90" i="3" s="1"/>
  <c r="P293" i="3"/>
  <c r="Q293" i="3" s="1"/>
  <c r="P198" i="3"/>
  <c r="Q198" i="3" s="1"/>
  <c r="P281" i="3"/>
  <c r="Q281" i="3" s="1"/>
  <c r="P173" i="3"/>
  <c r="Q173" i="3" s="1"/>
  <c r="P278" i="3"/>
  <c r="Q278" i="3" s="1"/>
  <c r="P178" i="3"/>
  <c r="Q178" i="3" s="1"/>
  <c r="P44" i="3"/>
  <c r="Q44" i="3" s="1"/>
  <c r="P80" i="3"/>
  <c r="Q80" i="3" s="1"/>
  <c r="P227" i="3"/>
  <c r="Q227" i="3" s="1"/>
  <c r="P213" i="3"/>
  <c r="Q213" i="3" s="1"/>
  <c r="P276" i="3"/>
  <c r="Q276" i="3" s="1"/>
  <c r="P298" i="3"/>
  <c r="Q298" i="3" s="1"/>
  <c r="P56" i="3"/>
  <c r="Q56" i="3" s="1"/>
  <c r="P296" i="3"/>
  <c r="Q296" i="3" s="1"/>
  <c r="P150" i="3"/>
  <c r="Q150" i="3" s="1"/>
  <c r="P280" i="3"/>
  <c r="Q280" i="3" s="1"/>
  <c r="P193" i="3"/>
  <c r="Q193" i="3" s="1"/>
  <c r="P185" i="3"/>
  <c r="Q185" i="3" s="1"/>
  <c r="P137" i="3"/>
  <c r="Q137" i="3" s="1"/>
  <c r="P105" i="3"/>
  <c r="Q105" i="3" s="1"/>
  <c r="P57" i="3"/>
  <c r="Q57" i="3" s="1"/>
  <c r="P216" i="3"/>
  <c r="Q216" i="3" s="1"/>
  <c r="P144" i="3"/>
  <c r="Q144" i="3" s="1"/>
  <c r="P112" i="3"/>
  <c r="Q112" i="3" s="1"/>
  <c r="P207" i="3"/>
  <c r="Q207" i="3" s="1"/>
  <c r="P143" i="3"/>
  <c r="Q143" i="3" s="1"/>
  <c r="P111" i="3"/>
  <c r="Q111" i="3" s="1"/>
  <c r="P55" i="3"/>
  <c r="Q55" i="3" s="1"/>
  <c r="P190" i="3"/>
  <c r="Q190" i="3" s="1"/>
  <c r="P126" i="3"/>
  <c r="Q126" i="3" s="1"/>
  <c r="P70" i="3"/>
  <c r="Q70" i="3" s="1"/>
  <c r="P205" i="3"/>
  <c r="Q205" i="3" s="1"/>
  <c r="P133" i="3"/>
  <c r="Q133" i="3" s="1"/>
  <c r="P101" i="3"/>
  <c r="Q101" i="3" s="1"/>
  <c r="P69" i="3"/>
  <c r="Q69" i="3" s="1"/>
  <c r="P220" i="3"/>
  <c r="Q220" i="3" s="1"/>
  <c r="P240" i="3"/>
  <c r="Q240" i="3" s="1"/>
  <c r="P246" i="3"/>
  <c r="Q246" i="3" s="1"/>
  <c r="P252" i="3"/>
  <c r="Q252" i="3" s="1"/>
  <c r="P236" i="3"/>
  <c r="Q236" i="3" s="1"/>
  <c r="P285" i="3"/>
  <c r="Q285" i="3" s="1"/>
  <c r="P303" i="3"/>
  <c r="Q303" i="3" s="1"/>
  <c r="P175" i="3"/>
  <c r="Q175" i="3" s="1"/>
  <c r="P273" i="3"/>
  <c r="Q273" i="3" s="1"/>
  <c r="P147" i="3"/>
  <c r="Q147" i="3" s="1"/>
  <c r="P270" i="3"/>
  <c r="Q270" i="3" s="1"/>
  <c r="P176" i="3"/>
  <c r="Q176" i="3" s="1"/>
  <c r="P31" i="3"/>
  <c r="Q31" i="3" s="1"/>
  <c r="P78" i="3"/>
  <c r="Q78" i="3" s="1"/>
  <c r="P58" i="3"/>
  <c r="Q58" i="3" s="1"/>
  <c r="P211" i="3"/>
  <c r="Q211" i="3" s="1"/>
  <c r="P243" i="3"/>
  <c r="Q243" i="3" s="1"/>
  <c r="P282" i="3"/>
  <c r="Q282" i="3" s="1"/>
  <c r="P272" i="3"/>
  <c r="Q272" i="3" s="1"/>
  <c r="P288" i="3"/>
  <c r="Q288" i="3" s="1"/>
  <c r="P73" i="3"/>
  <c r="Q73" i="3" s="1"/>
  <c r="P24" i="3"/>
  <c r="Q24" i="3" s="1"/>
  <c r="P212" i="3"/>
  <c r="Q212" i="3" s="1"/>
  <c r="P172" i="3"/>
  <c r="Q172" i="3" s="1"/>
  <c r="P132" i="3"/>
  <c r="Q132" i="3" s="1"/>
  <c r="P100" i="3"/>
  <c r="Q100" i="3" s="1"/>
  <c r="P60" i="3"/>
  <c r="Q60" i="3" s="1"/>
  <c r="P187" i="3"/>
  <c r="Q187" i="3" s="1"/>
  <c r="P123" i="3"/>
  <c r="Q123" i="3" s="1"/>
  <c r="P75" i="3"/>
  <c r="Q75" i="3" s="1"/>
  <c r="P35" i="3"/>
  <c r="Q35" i="3" s="1"/>
  <c r="P170" i="3"/>
  <c r="Q170" i="3" s="1"/>
  <c r="P114" i="3"/>
  <c r="Q114" i="3" s="1"/>
  <c r="P34" i="3"/>
  <c r="Q34" i="3" s="1"/>
  <c r="P238" i="3"/>
  <c r="Q238" i="3" s="1"/>
  <c r="P23" i="3"/>
  <c r="Q23" i="3" s="1"/>
  <c r="P22" i="3"/>
  <c r="Q22" i="3" s="1"/>
  <c r="P12" i="3"/>
  <c r="Q12" i="3" s="1"/>
  <c r="P18" i="3"/>
  <c r="Q18" i="3" s="1"/>
  <c r="P277" i="3"/>
  <c r="Q277" i="3" s="1"/>
  <c r="P295" i="3"/>
  <c r="Q295" i="3" s="1"/>
  <c r="P166" i="3"/>
  <c r="Q166" i="3" s="1"/>
  <c r="P265" i="3"/>
  <c r="Q265" i="3" s="1"/>
  <c r="P71" i="3"/>
  <c r="Q71" i="3" s="1"/>
  <c r="P247" i="3"/>
  <c r="Q247" i="3" s="1"/>
  <c r="P155" i="3"/>
  <c r="Q155" i="3" s="1"/>
  <c r="P29" i="3"/>
  <c r="Q29" i="3" s="1"/>
  <c r="P76" i="3"/>
  <c r="Q76" i="3" s="1"/>
  <c r="P290" i="3"/>
  <c r="Q290" i="3" s="1"/>
  <c r="P200" i="3"/>
  <c r="Q200" i="3" s="1"/>
  <c r="P181" i="3"/>
  <c r="Q181" i="3" s="1"/>
  <c r="P266" i="3"/>
  <c r="Q266" i="3" s="1"/>
  <c r="P262" i="3"/>
  <c r="Q262" i="3" s="1"/>
  <c r="P264" i="3"/>
  <c r="Q264" i="3" s="1"/>
  <c r="P194" i="3"/>
  <c r="Q194" i="3" s="1"/>
  <c r="P268" i="3"/>
  <c r="Q268" i="3" s="1"/>
  <c r="P64" i="3"/>
  <c r="Q64" i="3" s="1"/>
  <c r="P177" i="3"/>
  <c r="Q177" i="3" s="1"/>
  <c r="P129" i="3"/>
  <c r="Q129" i="3" s="1"/>
  <c r="P97" i="3"/>
  <c r="Q97" i="3" s="1"/>
  <c r="P49" i="3"/>
  <c r="Q49" i="3" s="1"/>
  <c r="P208" i="3"/>
  <c r="Q208" i="3" s="1"/>
  <c r="P136" i="3"/>
  <c r="Q136" i="3" s="1"/>
  <c r="P104" i="3"/>
  <c r="Q104" i="3" s="1"/>
  <c r="P191" i="3"/>
  <c r="Q191" i="3" s="1"/>
  <c r="P135" i="3"/>
  <c r="Q135" i="3" s="1"/>
  <c r="P103" i="3"/>
  <c r="Q103" i="3" s="1"/>
  <c r="P47" i="3"/>
  <c r="Q47" i="3" s="1"/>
  <c r="P174" i="3"/>
  <c r="Q174" i="3" s="1"/>
  <c r="P118" i="3"/>
  <c r="Q118" i="3" s="1"/>
  <c r="P62" i="3"/>
  <c r="Q62" i="3" s="1"/>
  <c r="P189" i="3"/>
  <c r="Q189" i="3" s="1"/>
  <c r="P125" i="3"/>
  <c r="Q125" i="3" s="1"/>
  <c r="P93" i="3"/>
  <c r="Q93" i="3" s="1"/>
  <c r="P53" i="3"/>
  <c r="Q53" i="3" s="1"/>
  <c r="P258" i="3"/>
  <c r="Q258" i="3" s="1"/>
  <c r="P224" i="3"/>
  <c r="Q224" i="3" s="1"/>
  <c r="P21" i="3"/>
  <c r="Q21" i="3" s="1"/>
  <c r="P20" i="3"/>
  <c r="Q20" i="3" s="1"/>
  <c r="P244" i="3"/>
  <c r="Q244" i="3" s="1"/>
  <c r="P269" i="3"/>
  <c r="Q269" i="3" s="1"/>
  <c r="P287" i="3"/>
  <c r="Q287" i="3" s="1"/>
  <c r="P260" i="3"/>
  <c r="Q260" i="3" s="1"/>
  <c r="P39" i="3"/>
  <c r="Q39" i="3" s="1"/>
  <c r="P203" i="3"/>
  <c r="Q203" i="3" s="1"/>
  <c r="P153" i="3"/>
  <c r="Q153" i="3" s="1"/>
  <c r="P15" i="3"/>
  <c r="Q15" i="3" s="1"/>
  <c r="P63" i="3"/>
  <c r="Q63" i="3" s="1"/>
  <c r="P274" i="3"/>
  <c r="Q274" i="3" s="1"/>
  <c r="P179" i="3"/>
  <c r="Q179" i="3" s="1"/>
  <c r="P163" i="3"/>
  <c r="Q163" i="3" s="1"/>
  <c r="P253" i="3"/>
  <c r="Q253" i="3" s="1"/>
  <c r="P259" i="3"/>
  <c r="Q259" i="3" s="1"/>
  <c r="P261" i="3"/>
  <c r="Q261" i="3" s="1"/>
  <c r="P161" i="3"/>
  <c r="Q161" i="3" s="1"/>
  <c r="P275" i="3"/>
  <c r="Q275" i="3" s="1"/>
  <c r="P30" i="3"/>
  <c r="Q30" i="3" s="1"/>
  <c r="P204" i="3"/>
  <c r="Q204" i="3" s="1"/>
  <c r="P164" i="3"/>
  <c r="Q164" i="3" s="1"/>
  <c r="P124" i="3"/>
  <c r="Q124" i="3" s="1"/>
  <c r="P92" i="3"/>
  <c r="Q92" i="3" s="1"/>
  <c r="P52" i="3"/>
  <c r="Q52" i="3" s="1"/>
  <c r="P171" i="3"/>
  <c r="Q171" i="3" s="1"/>
  <c r="P115" i="3"/>
  <c r="Q115" i="3" s="1"/>
  <c r="P67" i="3"/>
  <c r="Q67" i="3" s="1"/>
  <c r="P138" i="3"/>
  <c r="Q138" i="3" s="1"/>
  <c r="P106" i="3"/>
  <c r="Q106" i="3" s="1"/>
  <c r="P26" i="3"/>
  <c r="Q26" i="3" s="1"/>
  <c r="M303" i="5" l="1"/>
  <c r="N303" i="5" s="1"/>
  <c r="M302" i="5"/>
  <c r="N302" i="5" s="1"/>
  <c r="M301" i="5"/>
  <c r="N301" i="5" s="1"/>
  <c r="M300" i="5"/>
  <c r="N300" i="5" s="1"/>
  <c r="M299" i="5"/>
  <c r="N299" i="5" s="1"/>
  <c r="M298" i="5"/>
  <c r="N298" i="5" s="1"/>
  <c r="M297" i="5"/>
  <c r="N297" i="5" s="1"/>
  <c r="M296" i="5"/>
  <c r="N296" i="5" s="1"/>
  <c r="M295" i="5"/>
  <c r="N295" i="5" s="1"/>
  <c r="M294" i="5"/>
  <c r="N294" i="5" s="1"/>
  <c r="M293" i="5"/>
  <c r="N293" i="5" s="1"/>
  <c r="M292" i="5"/>
  <c r="N292" i="5" s="1"/>
  <c r="M291" i="5"/>
  <c r="N291" i="5" s="1"/>
  <c r="M290" i="5"/>
  <c r="N290" i="5" s="1"/>
  <c r="M289" i="5"/>
  <c r="N289" i="5" s="1"/>
  <c r="M288" i="5"/>
  <c r="N288" i="5" s="1"/>
  <c r="M287" i="5"/>
  <c r="N287" i="5" s="1"/>
  <c r="M286" i="5"/>
  <c r="N286" i="5" s="1"/>
  <c r="M285" i="5"/>
  <c r="N285" i="5" s="1"/>
  <c r="M284" i="5"/>
  <c r="N284" i="5" s="1"/>
  <c r="M283" i="5"/>
  <c r="N283" i="5" s="1"/>
  <c r="M282" i="5"/>
  <c r="N282" i="5" s="1"/>
  <c r="M281" i="5"/>
  <c r="N281" i="5" s="1"/>
  <c r="M280" i="5"/>
  <c r="N280" i="5" s="1"/>
  <c r="M279" i="5"/>
  <c r="N279" i="5" s="1"/>
  <c r="M278" i="5"/>
  <c r="N278" i="5" s="1"/>
  <c r="M277" i="5"/>
  <c r="N277" i="5" s="1"/>
  <c r="M276" i="5"/>
  <c r="N276" i="5" s="1"/>
  <c r="M275" i="5"/>
  <c r="N275" i="5" s="1"/>
  <c r="M274" i="5"/>
  <c r="N274" i="5" s="1"/>
  <c r="M273" i="5"/>
  <c r="N273" i="5" s="1"/>
  <c r="M272" i="5"/>
  <c r="N272" i="5" s="1"/>
  <c r="M271" i="5"/>
  <c r="N271" i="5" s="1"/>
  <c r="M270" i="5"/>
  <c r="N270" i="5" s="1"/>
  <c r="M269" i="5"/>
  <c r="N269" i="5" s="1"/>
  <c r="M268" i="5"/>
  <c r="N268" i="5" s="1"/>
  <c r="M267" i="5"/>
  <c r="N267" i="5" s="1"/>
  <c r="M266" i="5"/>
  <c r="N266" i="5" s="1"/>
  <c r="M265" i="5"/>
  <c r="N265" i="5" s="1"/>
  <c r="M264" i="5"/>
  <c r="N264" i="5" s="1"/>
  <c r="M263" i="5"/>
  <c r="N263" i="5" s="1"/>
  <c r="M262" i="5"/>
  <c r="N262" i="5" s="1"/>
  <c r="M261" i="5"/>
  <c r="N261" i="5" s="1"/>
  <c r="M260" i="5"/>
  <c r="N260" i="5" s="1"/>
  <c r="M259" i="5"/>
  <c r="N259" i="5" s="1"/>
  <c r="M258" i="5"/>
  <c r="N258" i="5" s="1"/>
  <c r="M257" i="5"/>
  <c r="N257" i="5" s="1"/>
  <c r="M256" i="5"/>
  <c r="N256" i="5" s="1"/>
  <c r="M255" i="5"/>
  <c r="N255" i="5" s="1"/>
  <c r="M254" i="5"/>
  <c r="N254" i="5" s="1"/>
  <c r="M253" i="5"/>
  <c r="N253" i="5" s="1"/>
  <c r="M252" i="5"/>
  <c r="N252" i="5" s="1"/>
  <c r="M251" i="5"/>
  <c r="N251" i="5" s="1"/>
  <c r="M250" i="5"/>
  <c r="N250" i="5" s="1"/>
  <c r="M249" i="5"/>
  <c r="N249" i="5" s="1"/>
  <c r="M248" i="5"/>
  <c r="N248" i="5" s="1"/>
  <c r="M247" i="5"/>
  <c r="N247" i="5" s="1"/>
  <c r="M246" i="5"/>
  <c r="N246" i="5" s="1"/>
  <c r="M245" i="5"/>
  <c r="N245" i="5" s="1"/>
  <c r="M244" i="5"/>
  <c r="N244" i="5" s="1"/>
  <c r="M243" i="5"/>
  <c r="N243" i="5" s="1"/>
  <c r="M242" i="5"/>
  <c r="N242" i="5" s="1"/>
  <c r="M241" i="5"/>
  <c r="N241" i="5" s="1"/>
  <c r="M240" i="5"/>
  <c r="N240" i="5" s="1"/>
  <c r="M239" i="5"/>
  <c r="N239" i="5" s="1"/>
  <c r="M238" i="5"/>
  <c r="N238" i="5" s="1"/>
  <c r="M237" i="5"/>
  <c r="N237" i="5" s="1"/>
  <c r="M236" i="5"/>
  <c r="N236" i="5" s="1"/>
  <c r="M235" i="5"/>
  <c r="N235" i="5" s="1"/>
  <c r="M234" i="5"/>
  <c r="N234" i="5" s="1"/>
  <c r="M233" i="5"/>
  <c r="N233" i="5" s="1"/>
  <c r="M232" i="5"/>
  <c r="N232" i="5" s="1"/>
  <c r="M231" i="5"/>
  <c r="N231" i="5" s="1"/>
  <c r="M230" i="5"/>
  <c r="N230" i="5" s="1"/>
  <c r="M229" i="5"/>
  <c r="N229" i="5" s="1"/>
  <c r="M228" i="5"/>
  <c r="N228" i="5" s="1"/>
  <c r="M227" i="5"/>
  <c r="N227" i="5" s="1"/>
  <c r="M226" i="5"/>
  <c r="N226" i="5" s="1"/>
  <c r="M225" i="5"/>
  <c r="N225" i="5" s="1"/>
  <c r="M224" i="5"/>
  <c r="N224" i="5" s="1"/>
  <c r="M223" i="5"/>
  <c r="N223" i="5" s="1"/>
  <c r="M222" i="5"/>
  <c r="N222" i="5" s="1"/>
  <c r="M221" i="5"/>
  <c r="N221" i="5" s="1"/>
  <c r="M220" i="5"/>
  <c r="N220" i="5" s="1"/>
  <c r="M219" i="5"/>
  <c r="N219" i="5" s="1"/>
  <c r="M218" i="5"/>
  <c r="N218" i="5" s="1"/>
  <c r="M217" i="5"/>
  <c r="N217" i="5" s="1"/>
  <c r="M216" i="5"/>
  <c r="N216" i="5" s="1"/>
  <c r="M215" i="5"/>
  <c r="N215" i="5" s="1"/>
  <c r="M214" i="5"/>
  <c r="N214" i="5" s="1"/>
  <c r="M213" i="5"/>
  <c r="N213" i="5" s="1"/>
  <c r="M212" i="5"/>
  <c r="N212" i="5" s="1"/>
  <c r="M211" i="5"/>
  <c r="N211" i="5" s="1"/>
  <c r="M210" i="5"/>
  <c r="N210" i="5" s="1"/>
  <c r="M209" i="5"/>
  <c r="N209" i="5" s="1"/>
  <c r="M208" i="5"/>
  <c r="N208" i="5" s="1"/>
  <c r="M207" i="5"/>
  <c r="N207" i="5" s="1"/>
  <c r="M206" i="5"/>
  <c r="N206" i="5" s="1"/>
  <c r="M205" i="5"/>
  <c r="N205" i="5" s="1"/>
  <c r="M204" i="5"/>
  <c r="N204" i="5" s="1"/>
  <c r="M203" i="5"/>
  <c r="N203" i="5" s="1"/>
  <c r="M202" i="5"/>
  <c r="N202" i="5" s="1"/>
  <c r="M201" i="5"/>
  <c r="N201" i="5" s="1"/>
  <c r="M200" i="5"/>
  <c r="N200" i="5" s="1"/>
  <c r="M199" i="5"/>
  <c r="N199" i="5" s="1"/>
  <c r="M198" i="5"/>
  <c r="N198" i="5" s="1"/>
  <c r="M197" i="5"/>
  <c r="N197" i="5" s="1"/>
  <c r="M196" i="5"/>
  <c r="N196" i="5" s="1"/>
  <c r="M195" i="5"/>
  <c r="N195" i="5" s="1"/>
  <c r="M194" i="5"/>
  <c r="N194" i="5" s="1"/>
  <c r="M193" i="5"/>
  <c r="N193" i="5" s="1"/>
  <c r="M192" i="5"/>
  <c r="N192" i="5" s="1"/>
  <c r="M191" i="5"/>
  <c r="N191" i="5" s="1"/>
  <c r="M190" i="5"/>
  <c r="N190" i="5" s="1"/>
  <c r="M189" i="5"/>
  <c r="N189" i="5" s="1"/>
  <c r="M188" i="5"/>
  <c r="N188" i="5" s="1"/>
  <c r="M187" i="5"/>
  <c r="N187" i="5" s="1"/>
  <c r="M186" i="5"/>
  <c r="N186" i="5" s="1"/>
  <c r="M185" i="5"/>
  <c r="N185" i="5" s="1"/>
  <c r="M184" i="5"/>
  <c r="N184" i="5" s="1"/>
  <c r="M183" i="5"/>
  <c r="N183" i="5" s="1"/>
  <c r="M182" i="5"/>
  <c r="N182" i="5" s="1"/>
  <c r="M181" i="5"/>
  <c r="N181" i="5" s="1"/>
  <c r="M180" i="5"/>
  <c r="N180" i="5" s="1"/>
  <c r="M179" i="5"/>
  <c r="N179" i="5" s="1"/>
  <c r="M178" i="5"/>
  <c r="N178" i="5" s="1"/>
  <c r="M177" i="5"/>
  <c r="N177" i="5" s="1"/>
  <c r="M176" i="5"/>
  <c r="N176" i="5" s="1"/>
  <c r="M175" i="5"/>
  <c r="N175" i="5" s="1"/>
  <c r="M174" i="5"/>
  <c r="N174" i="5" s="1"/>
  <c r="M173" i="5"/>
  <c r="N173" i="5" s="1"/>
  <c r="M172" i="5"/>
  <c r="N172" i="5" s="1"/>
  <c r="M171" i="5"/>
  <c r="N171" i="5" s="1"/>
  <c r="M170" i="5"/>
  <c r="N170" i="5" s="1"/>
  <c r="M169" i="5"/>
  <c r="N169" i="5" s="1"/>
  <c r="M168" i="5"/>
  <c r="N168" i="5" s="1"/>
  <c r="M167" i="5"/>
  <c r="N167" i="5" s="1"/>
  <c r="M166" i="5"/>
  <c r="N166" i="5" s="1"/>
  <c r="M165" i="5"/>
  <c r="N165" i="5" s="1"/>
  <c r="M164" i="5"/>
  <c r="N164" i="5" s="1"/>
  <c r="M163" i="5"/>
  <c r="N163" i="5" s="1"/>
  <c r="M162" i="5"/>
  <c r="N162" i="5" s="1"/>
  <c r="M161" i="5"/>
  <c r="N161" i="5" s="1"/>
  <c r="M160" i="5"/>
  <c r="N160" i="5" s="1"/>
  <c r="M159" i="5"/>
  <c r="N159" i="5" s="1"/>
  <c r="M158" i="5"/>
  <c r="N158" i="5" s="1"/>
  <c r="M157" i="5"/>
  <c r="N157" i="5" s="1"/>
  <c r="M156" i="5"/>
  <c r="N156" i="5" s="1"/>
  <c r="M155" i="5"/>
  <c r="N155" i="5" s="1"/>
  <c r="M154" i="5"/>
  <c r="N154" i="5" s="1"/>
  <c r="M153" i="5"/>
  <c r="N153" i="5" s="1"/>
  <c r="M152" i="5"/>
  <c r="N152" i="5" s="1"/>
  <c r="M151" i="5"/>
  <c r="N151" i="5" s="1"/>
  <c r="M150" i="5"/>
  <c r="N150" i="5" s="1"/>
  <c r="M149" i="5"/>
  <c r="N149" i="5" s="1"/>
  <c r="M148" i="5"/>
  <c r="N148" i="5" s="1"/>
  <c r="M147" i="5"/>
  <c r="N147" i="5" s="1"/>
  <c r="M146" i="5"/>
  <c r="N146" i="5" s="1"/>
  <c r="M145" i="5"/>
  <c r="N145" i="5" s="1"/>
  <c r="M144" i="5"/>
  <c r="N144" i="5" s="1"/>
  <c r="M143" i="5"/>
  <c r="N143" i="5" s="1"/>
  <c r="M142" i="5"/>
  <c r="N142" i="5" s="1"/>
  <c r="M141" i="5"/>
  <c r="N141" i="5" s="1"/>
  <c r="M140" i="5"/>
  <c r="N140" i="5" s="1"/>
  <c r="M139" i="5"/>
  <c r="N139" i="5" s="1"/>
  <c r="M138" i="5"/>
  <c r="N138" i="5" s="1"/>
  <c r="M137" i="5"/>
  <c r="N137" i="5" s="1"/>
  <c r="M136" i="5"/>
  <c r="N136" i="5" s="1"/>
  <c r="M135" i="5"/>
  <c r="N135" i="5" s="1"/>
  <c r="M134" i="5"/>
  <c r="N134" i="5" s="1"/>
  <c r="M133" i="5"/>
  <c r="N133" i="5" s="1"/>
  <c r="M132" i="5"/>
  <c r="N132" i="5" s="1"/>
  <c r="M131" i="5"/>
  <c r="N131" i="5" s="1"/>
  <c r="M130" i="5"/>
  <c r="N130" i="5" s="1"/>
  <c r="M129" i="5"/>
  <c r="N129" i="5" s="1"/>
  <c r="M128" i="5"/>
  <c r="N128" i="5" s="1"/>
  <c r="M127" i="5"/>
  <c r="N127" i="5" s="1"/>
  <c r="M126" i="5"/>
  <c r="N126" i="5" s="1"/>
  <c r="M125" i="5"/>
  <c r="N125" i="5" s="1"/>
  <c r="M124" i="5"/>
  <c r="N124" i="5" s="1"/>
  <c r="M123" i="5"/>
  <c r="N123" i="5" s="1"/>
  <c r="M122" i="5"/>
  <c r="N122" i="5" s="1"/>
  <c r="M121" i="5"/>
  <c r="N121" i="5" s="1"/>
  <c r="M120" i="5"/>
  <c r="N120" i="5" s="1"/>
  <c r="M119" i="5"/>
  <c r="N119" i="5" s="1"/>
  <c r="M118" i="5"/>
  <c r="N118" i="5" s="1"/>
  <c r="M117" i="5"/>
  <c r="N117" i="5" s="1"/>
  <c r="M116" i="5"/>
  <c r="N116" i="5" s="1"/>
  <c r="M115" i="5"/>
  <c r="N115" i="5" s="1"/>
  <c r="M114" i="5"/>
  <c r="N114" i="5" s="1"/>
  <c r="M113" i="5"/>
  <c r="N113" i="5" s="1"/>
  <c r="M112" i="5"/>
  <c r="N112" i="5" s="1"/>
  <c r="M111" i="5"/>
  <c r="N111" i="5" s="1"/>
  <c r="M110" i="5"/>
  <c r="N110" i="5" s="1"/>
  <c r="M109" i="5"/>
  <c r="N109" i="5" s="1"/>
  <c r="M108" i="5"/>
  <c r="N108" i="5" s="1"/>
  <c r="M107" i="5"/>
  <c r="N107" i="5" s="1"/>
  <c r="M106" i="5"/>
  <c r="N106" i="5" s="1"/>
  <c r="M105" i="5"/>
  <c r="N105" i="5" s="1"/>
  <c r="M104" i="5"/>
  <c r="N104" i="5" s="1"/>
  <c r="M103" i="5"/>
  <c r="N103" i="5" s="1"/>
  <c r="M102" i="5"/>
  <c r="N102" i="5" s="1"/>
  <c r="M101" i="5"/>
  <c r="N101" i="5" s="1"/>
  <c r="M100" i="5"/>
  <c r="N100" i="5" s="1"/>
  <c r="M99" i="5"/>
  <c r="N99" i="5" s="1"/>
  <c r="M98" i="5"/>
  <c r="N98" i="5" s="1"/>
  <c r="M97" i="5"/>
  <c r="N97" i="5" s="1"/>
  <c r="M96" i="5"/>
  <c r="N96" i="5" s="1"/>
  <c r="M95" i="5"/>
  <c r="N95" i="5" s="1"/>
  <c r="M94" i="5"/>
  <c r="N94" i="5" s="1"/>
  <c r="M93" i="5"/>
  <c r="N93" i="5" s="1"/>
  <c r="M92" i="5"/>
  <c r="N92" i="5" s="1"/>
  <c r="M91" i="5"/>
  <c r="N91" i="5" s="1"/>
  <c r="M90" i="5"/>
  <c r="N90" i="5" s="1"/>
  <c r="M89" i="5"/>
  <c r="N89" i="5" s="1"/>
  <c r="M88" i="5"/>
  <c r="N88" i="5" s="1"/>
  <c r="M87" i="5"/>
  <c r="N87" i="5" s="1"/>
  <c r="M86" i="5"/>
  <c r="N86" i="5" s="1"/>
  <c r="M85" i="5"/>
  <c r="N85" i="5" s="1"/>
  <c r="M84" i="5"/>
  <c r="N84" i="5" s="1"/>
  <c r="M83" i="5"/>
  <c r="N83" i="5" s="1"/>
  <c r="M82" i="5"/>
  <c r="N82" i="5" s="1"/>
  <c r="M81" i="5"/>
  <c r="N81" i="5" s="1"/>
  <c r="M80" i="5"/>
  <c r="N80" i="5" s="1"/>
  <c r="M79" i="5"/>
  <c r="N79" i="5" s="1"/>
  <c r="M78" i="5"/>
  <c r="N78" i="5" s="1"/>
  <c r="M77" i="5"/>
  <c r="N77" i="5" s="1"/>
  <c r="M76" i="5"/>
  <c r="N76" i="5" s="1"/>
  <c r="M75" i="5"/>
  <c r="N75" i="5" s="1"/>
  <c r="M74" i="5"/>
  <c r="N74" i="5" s="1"/>
  <c r="M73" i="5"/>
  <c r="N73" i="5" s="1"/>
  <c r="M72" i="5"/>
  <c r="N72" i="5" s="1"/>
  <c r="M71" i="5"/>
  <c r="N71" i="5" s="1"/>
  <c r="M70" i="5"/>
  <c r="N70" i="5" s="1"/>
  <c r="M69" i="5"/>
  <c r="N69" i="5" s="1"/>
  <c r="M68" i="5"/>
  <c r="N68" i="5" s="1"/>
  <c r="M67" i="5"/>
  <c r="N67" i="5" s="1"/>
  <c r="M66" i="5"/>
  <c r="N66" i="5" s="1"/>
  <c r="M65" i="5"/>
  <c r="N65" i="5" s="1"/>
  <c r="M64" i="5"/>
  <c r="N64" i="5" s="1"/>
  <c r="M63" i="5"/>
  <c r="N63" i="5" s="1"/>
  <c r="M62" i="5"/>
  <c r="N62" i="5" s="1"/>
  <c r="M61" i="5"/>
  <c r="N61" i="5" s="1"/>
  <c r="M60" i="5"/>
  <c r="N60" i="5" s="1"/>
  <c r="M59" i="5"/>
  <c r="N59" i="5" s="1"/>
  <c r="M58" i="5"/>
  <c r="N58" i="5" s="1"/>
  <c r="M57" i="5"/>
  <c r="N57" i="5" s="1"/>
  <c r="M56" i="5"/>
  <c r="N56" i="5" s="1"/>
  <c r="M55" i="5"/>
  <c r="N55" i="5" s="1"/>
  <c r="M54" i="5"/>
  <c r="N54" i="5" s="1"/>
  <c r="M53" i="5"/>
  <c r="N53" i="5" s="1"/>
  <c r="M52" i="5"/>
  <c r="N52" i="5" s="1"/>
  <c r="M51" i="5"/>
  <c r="N51" i="5" s="1"/>
  <c r="M50" i="5"/>
  <c r="N50" i="5" s="1"/>
  <c r="M49" i="5"/>
  <c r="N49" i="5" s="1"/>
  <c r="M48" i="5"/>
  <c r="N48" i="5" s="1"/>
  <c r="M47" i="5"/>
  <c r="N47" i="5" s="1"/>
  <c r="M46" i="5"/>
  <c r="N46" i="5" s="1"/>
  <c r="M45" i="5"/>
  <c r="N45" i="5" s="1"/>
  <c r="M44" i="5"/>
  <c r="N44" i="5" s="1"/>
  <c r="M43" i="5"/>
  <c r="N43" i="5" s="1"/>
  <c r="M42" i="5"/>
  <c r="N42" i="5" s="1"/>
  <c r="M41" i="5"/>
  <c r="N41" i="5" s="1"/>
  <c r="M40" i="5"/>
  <c r="N40" i="5" s="1"/>
  <c r="M39" i="5"/>
  <c r="N39" i="5" s="1"/>
  <c r="M38" i="5"/>
  <c r="N38" i="5" s="1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5" i="5"/>
  <c r="N15" i="5" s="1"/>
  <c r="M14" i="5"/>
  <c r="N14" i="5" s="1"/>
  <c r="M13" i="5"/>
  <c r="N13" i="5" s="1"/>
  <c r="M12" i="5"/>
  <c r="N12" i="5" s="1"/>
  <c r="M11" i="5"/>
  <c r="N11" i="5" s="1"/>
  <c r="L10" i="5"/>
  <c r="M10" i="5" l="1"/>
  <c r="N10" i="5" s="1"/>
  <c r="T11" i="3" l="1"/>
  <c r="T10" i="3" l="1"/>
  <c r="F92" i="5" l="1"/>
  <c r="F281" i="5"/>
  <c r="F96" i="5"/>
  <c r="F12" i="5"/>
  <c r="F117" i="5"/>
  <c r="F33" i="5"/>
  <c r="F181" i="5"/>
  <c r="F133" i="5"/>
  <c r="F283" i="5"/>
  <c r="P11" i="3"/>
  <c r="Q11" i="3" s="1"/>
  <c r="F11" i="5"/>
  <c r="P10" i="3" l="1"/>
  <c r="Q10" i="3" s="1"/>
  <c r="F10" i="5"/>
  <c r="G9" i="10" l="1"/>
  <c r="F10" i="10"/>
  <c r="G1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tc={EA3DA258-1521-47A7-B66E-B57B5D6B2CBB}</author>
    <author>tc={23209493-83F0-4FCB-A5F1-E52519F02EAB}</author>
    <author>tc={DC07C2B0-6C4B-4213-9704-EE1657B23AAA}</author>
  </authors>
  <commentList>
    <comment ref="E9" authorId="0" shapeId="0" xr:uid="{EA3DA258-1521-47A7-B66E-B57B5D6B2CBB}">
      <text>
        <t>[Kommenttiketju]
Excel-versiosi avulla voit lukea tämän kommenttiketjun, mutta siihen tehdyt muutokset poistetaan, jos tiedosto avataan uudemmassa Excel-versiossa. Lisätietoja: https://go.microsoft.com/fwlink/?linkid=870924
Kommentti:
    Sarake D = E+F+G. Siis sarake E näyttää, mikä on kunnan peruspalvelujen puhdas valtionosuus ilman sote-uudistuksen vaikutusta.</t>
      </text>
    </comment>
    <comment ref="F9" authorId="1" shapeId="0" xr:uid="{23209493-83F0-4FCB-A5F1-E52519F02EAB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G9" authorId="2" shapeId="0" xr:uid="{DC07C2B0-6C4B-4213-9704-EE1657B23AAA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tc={C1F214E9-18E6-401E-80D8-F11113B43225}</author>
    <author>tc={48659573-5518-4842-94B6-02DF86328DB4}</author>
    <author>tc={EF9DC11A-1427-463A-9AE6-705DFC2689B8}</author>
    <author>tc={78E48372-7917-49C4-9232-258E1288D8B1}</author>
    <author>tc={B9C9E4B2-E21E-4AED-AF11-8ABDB7D31DE2}</author>
    <author>tc={5A7E5D9F-03C6-4B48-8BF9-95565ACE3D82}</author>
    <author>tc={0A8B92B5-CED5-4127-A468-858156EE2DD5}</author>
  </authors>
  <commentList>
    <comment ref="J9" authorId="0" shapeId="0" xr:uid="{C1F214E9-18E6-401E-80D8-F11113B43225}">
      <text>
        <t>[Kommenttiketju]
Excel-versiosi avulla voit lukea tämän kommenttiketjun, mutta siihen tehdyt muutokset poistetaan, jos tiedosto avataan uudemmassa Excel-versiossa. Lisätietoja: https://go.microsoft.com/fwlink/?linkid=870924
Kommentti:
    Valtionosuusprosentti = Viereisen I-sarakkeen summa suhteessa laskennallisiin kustannuksiin (F-sarake).</t>
      </text>
    </comment>
    <comment ref="K9" authorId="1" shapeId="0" xr:uid="{48659573-5518-4842-94B6-02DF86328DB4}">
      <text>
        <t>[Kommenttiketju]
Excel-versiosi avulla voit lukea tämän kommenttiketjun, mutta siihen tehdyt muutokset poistetaan, jos tiedosto avataan uudemmassa Excel-versiossa. Lisätietoja: https://go.microsoft.com/fwlink/?linkid=870924
Kommentti:
    Syrjäisyyden laskentatapa uudistunut ja jaettava rahamäärä pienentynyt.</t>
      </text>
    </comment>
    <comment ref="N9" authorId="2" shapeId="0" xr:uid="{EF9DC11A-1427-463A-9AE6-705DFC2689B8}">
      <text>
        <t>[Kommenttiketju]
Excel-versiosi avulla voit lukea tämän kommenttiketjun, mutta siihen tehdyt muutokset poistetaan, jos tiedosto avataan uudemmassa Excel-versiossa. Lisätietoja: https://go.microsoft.com/fwlink/?linkid=870924
Kommentti:
    HYTE-kerroin on uusi, vuonna 2023 ensimmäistä kertaa käytössä oleva valtionosuuskriteeri. Euroja määrittävä kerroin löytyy VM:n alkuperäistaulukosta. Lisätietoja myös THL:n ja Kuntaliiton verkkosivuilla.</t>
      </text>
    </comment>
    <comment ref="O9" authorId="3" shapeId="0" xr:uid="{78E48372-7917-49C4-9232-258E1288D8B1}">
      <text>
        <t>[Kommenttiketju]
Excel-versiosi avulla voit lukea tämän kommenttiketjun, mutta siihen tehdyt muutokset poistetaan, jos tiedosto avataan uudemmassa Excel-versiossa. Lisätietoja: https://go.microsoft.com/fwlink/?linkid=870924
Kommentti:
    Myös väestön kasvu on uusi vos-kriteeri vuonna 2023. Ks. tarkemmat laskentaperusteet VM:n sivuilta.</t>
      </text>
    </comment>
    <comment ref="P9" authorId="4" shapeId="0" xr:uid="{B9C9E4B2-E21E-4AED-AF11-8ABDB7D31DE2}">
      <text>
        <t>[Kommenttiketju]
Excel-versiosi avulla voit lukea tämän kommenttiketjun, mutta siihen tehdyt muutokset poistetaan, jos tiedosto avataan uudemmassa Excel-versiossa. Lisätietoja: https://go.microsoft.com/fwlink/?linkid=870924
Kommentti:
    Sisältää lukuisia laskentatekijöitä, joilla tasapainotetaan kunta-valtio -suhdetta. Perustoimeentulotuen rahoitusosuus muodostaa vähennyksistä noin puolet. Kaikki osatekijät VM:n taulukossa.</t>
      </text>
    </comment>
    <comment ref="Q9" authorId="5" shapeId="0" xr:uid="{5A7E5D9F-03C6-4B48-8BF9-95565ACE3D82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R9" authorId="6" shapeId="0" xr:uid="{0A8B92B5-CED5-4127-A468-858156EE2DD5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tc={DF317702-F0BE-42D3-BC85-95D088C886A2}</author>
    <author>tc={C9F3134C-E8B0-40C8-AD53-6581476F39FB}</author>
    <author>tc={43F797BD-1DEA-455D-8D13-B2346C9B1802}</author>
    <author>tc={65924A47-D127-4D38-B158-EE3CDD51657F}</author>
    <author>tc={43F35437-4329-4DAA-9A37-5CF151379D83}</author>
    <author>tc={0A90569D-6001-4CA7-BAD3-AE0D41E37202}</author>
  </authors>
  <commentList>
    <comment ref="D13" authorId="0" shapeId="0" xr:uid="{DF317702-F0BE-42D3-BC85-95D088C886A2}">
      <text>
        <t>[Kommenttiketju]
Excel-versiosi avulla voit lukea tämän kommenttiketjun, mutta siihen tehdyt muutokset poistetaan, jos tiedosto avataan uudemmassa Excel-versiossa. Lisätietoja: https://go.microsoft.com/fwlink/?linkid=870924
Kommentti:
    Tiedot huhtikuun rahoituslaskelman välilehdeltä "Siirtyvät erät" D-sarakkeesta.</t>
      </text>
    </comment>
    <comment ref="E13" authorId="1" shapeId="0" xr:uid="{C9F3134C-E8B0-40C8-AD53-6581476F39FB}">
      <text>
        <t>[Kommenttiketju]
Excel-versiosi avulla voit lukea tämän kommenttiketjun, mutta siihen tehdyt muutokset poistetaan, jos tiedosto avataan uudemmassa Excel-versiossa. Lisätietoja: https://go.microsoft.com/fwlink/?linkid=870924
Kommentti:
    Tiedot syyskuun rahoituslaskelmasta välilehdeltä "Siirtyvät kustannukset".</t>
      </text>
    </comment>
    <comment ref="J13" authorId="2" shapeId="0" xr:uid="{43F797BD-1DEA-455D-8D13-B2346C9B1802}">
      <text>
        <t>[Kommenttiketju]
Excel-versiosi avulla voit lukea tämän kommenttiketjun, mutta siihen tehdyt muutokset poistetaan, jos tiedosto avataan uudemmassa Excel-versiossa. Lisätietoja: https://go.microsoft.com/fwlink/?linkid=870924
Kommentti:
    Tiedot huhtikuun rahoituslaskelman välilehdeltä "Siirtyvät erät" O-sarakkeesta.</t>
      </text>
    </comment>
    <comment ref="K13" authorId="3" shapeId="0" xr:uid="{65924A47-D127-4D38-B158-EE3CDD51657F}">
      <text>
        <t>[Kommenttiketju]
Excel-versiosi avulla voit lukea tämän kommenttiketjun, mutta siihen tehdyt muutokset poistetaan, jos tiedosto avataan uudemmassa Excel-versiossa. Lisätietoja: https://go.microsoft.com/fwlink/?linkid=870924
Kommentti:
    Lähde: VM:n valtionosuuslaskelma 20.9.2022</t>
      </text>
    </comment>
    <comment ref="N13" authorId="4" shapeId="0" xr:uid="{43F35437-4329-4DAA-9A37-5CF151379D83}">
      <text>
        <t>[Kommenttiketju]
Excel-versiosi avulla voit lukea tämän kommenttiketjun, mutta siihen tehdyt muutokset poistetaan, jos tiedosto avataan uudemmassa Excel-versiossa. Lisätietoja: https://go.microsoft.com/fwlink/?linkid=870924
Kommentti:
    Tiedot huhtikuun 2022 rahoituslaskelman välilehdeltä "Valtionosuudet_VM" R-sarakkeesta.</t>
      </text>
    </comment>
    <comment ref="O13" authorId="5" shapeId="0" xr:uid="{0A90569D-6001-4CA7-BAD3-AE0D41E37202}">
      <text>
        <t>[Kommenttiketju]
Excel-versiosi avulla voit lukea tämän kommenttiketjun, mutta siihen tehdyt muutokset poistetaan, jos tiedosto avataan uudemmassa Excel-versiossa. Lisätietoja: https://go.microsoft.com/fwlink/?linkid=870924
Kommentti:
    Lähde: VM:n valtionosuuslaskelma 20.9.2022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tc={15360133-170C-4896-A168-6E8698A5840E}</author>
  </authors>
  <commentList>
    <comment ref="I9" authorId="0" shapeId="0" xr:uid="{15360133-170C-4896-A168-6E8698A5840E}">
      <text>
        <t>[Kommenttiketju]
Excel-versiosi avulla voit lukea tämän kommenttiketjun, mutta siihen tehdyt muutokset poistetaan, jos tiedosto avataan uudemmassa Excel-versiossa. Lisätietoja: https://go.microsoft.com/fwlink/?linkid=870924
Kommentti:
    Talousarviotietoja ei tarkistettu.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tc={C21F089F-33F8-46B2-9788-5AA45C4BE43E}</author>
    <author>tc={A1021397-EB96-4BB1-A0AD-BDE440AAAF0B}</author>
    <author>tc={37286053-76B4-4DE5-950E-97A885EB0258}</author>
    <author>tc={DF0160D6-637D-4C4F-BB9E-E94320BCAB4B}</author>
    <author>tc={C6A9B3AB-5A31-463F-BE27-C7CDFF256E10}</author>
    <author>tc={9E5E1A05-3B3A-4FA7-A3C7-264DF2293D85}</author>
    <author>tc={0C63CC0D-3BFD-4D21-B5AA-739F12A6DA2A}</author>
  </authors>
  <commentList>
    <comment ref="J9" authorId="0" shapeId="0" xr:uid="{C21F089F-33F8-46B2-9788-5AA45C4BE43E}">
      <text>
        <t>[Kommenttiketju]
Excel-versiosi avulla voit lukea tämän kommenttiketjun, mutta siihen tehdyt muutokset poistetaan, jos tiedosto avataan uudemmassa Excel-versiossa. Lisätietoja: https://go.microsoft.com/fwlink/?linkid=870924
Kommentti:
    Valtionosuusprosentti = Viereisen I-sarakkeen summa suhteessa laskennallisiin kustannuksiin (F-sarake).</t>
      </text>
    </comment>
    <comment ref="K9" authorId="1" shapeId="0" xr:uid="{A1021397-EB96-4BB1-A0AD-BDE440AAAF0B}">
      <text>
        <t>[Kommenttiketju]
Excel-versiosi avulla voit lukea tämän kommenttiketjun, mutta siihen tehdyt muutokset poistetaan, jos tiedosto avataan uudemmassa Excel-versiossa. Lisätietoja: https://go.microsoft.com/fwlink/?linkid=870924
Kommentti:
    Syrjäisyyden laskentatapa uudistunut ja jaettava rahamäärä pienentynyt.</t>
      </text>
    </comment>
    <comment ref="N9" authorId="2" shapeId="0" xr:uid="{37286053-76B4-4DE5-950E-97A885EB0258}">
      <text>
        <t>[Kommenttiketju]
Excel-versiosi avulla voit lukea tämän kommenttiketjun, mutta siihen tehdyt muutokset poistetaan, jos tiedosto avataan uudemmassa Excel-versiossa. Lisätietoja: https://go.microsoft.com/fwlink/?linkid=870924
Kommentti:
    HYTE-kerroin on uusi, vuonna 2023 ensimmäistä kertaa käytössä oleva valtionosuuskriteeri. Euroja määrittävä kerroin löytyy VM:n alkuperäistaulukosta. Lisätietoja myös THL:n ja Kuntaliiton verkkosivuilla.</t>
      </text>
    </comment>
    <comment ref="O9" authorId="3" shapeId="0" xr:uid="{DF0160D6-637D-4C4F-BB9E-E94320BCAB4B}">
      <text>
        <t>[Kommenttiketju]
Excel-versiosi avulla voit lukea tämän kommenttiketjun, mutta siihen tehdyt muutokset poistetaan, jos tiedosto avataan uudemmassa Excel-versiossa. Lisätietoja: https://go.microsoft.com/fwlink/?linkid=870924
Kommentti:
    Myös väestön kasvu on uusi vos-kriteeri vuonna 2023. Ks. tarkemmat laskentaperusteet VM:n sivuilta.</t>
      </text>
    </comment>
    <comment ref="P9" authorId="4" shapeId="0" xr:uid="{C6A9B3AB-5A31-463F-BE27-C7CDFF256E10}">
      <text>
        <t>[Kommenttiketju]
Excel-versiosi avulla voit lukea tämän kommenttiketjun, mutta siihen tehdyt muutokset poistetaan, jos tiedosto avataan uudemmassa Excel-versiossa. Lisätietoja: https://go.microsoft.com/fwlink/?linkid=870924
Kommentti:
    Sisältää lukuisia laskentatekijöitä, joilla tasapainotetaan kunta-valtio -suhdetta. Perustoimeentulotuen rahoitusosuus muodostaa vähennyksistä noin puolet. Kaikki osatekijät Kuntaliiton valtionosuuslaskurissa ja VM:n yksityiskohtaisessa laskelmassa.</t>
      </text>
    </comment>
    <comment ref="Q9" authorId="5" shapeId="0" xr:uid="{9E5E1A05-3B3A-4FA7-A3C7-264DF2293D85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R9" authorId="6" shapeId="0" xr:uid="{0C63CC0D-3BFD-4D21-B5AA-739F12A6DA2A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sharedStrings.xml><?xml version="1.0" encoding="utf-8"?>
<sst xmlns="http://schemas.openxmlformats.org/spreadsheetml/2006/main" count="2600" uniqueCount="459">
  <si>
    <t>missä tahansa tarkoituksessa, myös kaupallisesti.</t>
  </si>
  <si>
    <t>Jakaa </t>
  </si>
  <si>
    <t>kopioida aineistoa ja levittää sitä edelleen missä tahansa välineessä ja muodossa</t>
  </si>
  <si>
    <t>Muunnella</t>
  </si>
  <si>
    <t>remiksata ja muokata aineistoa sekä luoda sen pohjalta uusia aineistoja</t>
  </si>
  <si>
    <t>Voit</t>
  </si>
  <si>
    <t xml:space="preserve">Käyttöehdot: </t>
  </si>
  <si>
    <t>Kunta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</si>
  <si>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</si>
  <si>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</si>
  <si>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</si>
  <si>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</si>
  <si>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</si>
  <si>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</si>
  <si>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</si>
  <si>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</si>
  <si>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</si>
  <si>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</si>
  <si>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</si>
  <si>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</si>
  <si>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</si>
  <si>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</si>
  <si>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</si>
  <si>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</si>
  <si>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</si>
  <si>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</si>
  <si>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</si>
  <si>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</si>
  <si>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</si>
  <si>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</si>
  <si>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</si>
  <si>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</si>
  <si>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</si>
  <si>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</si>
  <si>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</si>
  <si>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</si>
  <si>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</si>
  <si>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</si>
  <si>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</si>
  <si>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</si>
  <si>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</si>
  <si>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</si>
  <si>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</si>
  <si>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</si>
  <si>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</si>
  <si>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</si>
  <si>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</si>
  <si>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</si>
  <si>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</si>
  <si>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</si>
  <si>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</si>
  <si>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</si>
  <si>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</si>
  <si>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</si>
  <si>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</si>
  <si>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</si>
  <si>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</si>
  <si>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</si>
  <si>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</si>
  <si>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</si>
  <si>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</si>
  <si>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</si>
  <si>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</si>
  <si>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</si>
  <si>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</si>
  <si>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</si>
  <si>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</si>
  <si>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</si>
  <si>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</si>
  <si>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</si>
  <si>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</si>
  <si>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</si>
  <si>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</si>
  <si>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</si>
  <si>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</si>
  <si>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</si>
  <si>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</si>
  <si>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</si>
  <si>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</si>
  <si>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</si>
  <si>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</si>
  <si>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</si>
  <si>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</si>
  <si>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</si>
  <si>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</si>
  <si>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</si>
  <si>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</si>
  <si>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</si>
  <si>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</si>
  <si>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</si>
  <si>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</si>
  <si>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</si>
  <si>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</si>
  <si>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</si>
  <si>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</si>
  <si>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</si>
  <si>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</si>
  <si>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</si>
  <si>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</si>
  <si>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</si>
  <si>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</si>
  <si>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</si>
  <si>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</si>
  <si>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</si>
  <si>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</si>
  <si>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</si>
  <si>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</si>
  <si>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</si>
  <si>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</si>
  <si>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</si>
  <si>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</si>
  <si>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</si>
  <si>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</si>
  <si>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</si>
  <si>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</si>
  <si>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</si>
  <si>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</si>
  <si>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</si>
  <si>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</si>
  <si>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</si>
  <si>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</si>
  <si>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</si>
  <si>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</si>
  <si>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</si>
  <si>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</si>
  <si>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</si>
  <si>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</si>
  <si>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</si>
  <si>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</si>
  <si>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</si>
  <si>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</si>
  <si>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</si>
  <si>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</si>
  <si>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</si>
  <si>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</si>
  <si>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</si>
  <si>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</si>
  <si>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</si>
  <si>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</si>
  <si>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</si>
  <si>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</si>
  <si>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</si>
  <si>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</si>
  <si>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</si>
  <si>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</si>
  <si>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</si>
  <si>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</si>
  <si>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</si>
  <si>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</si>
  <si>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</si>
  <si>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</si>
  <si>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</si>
  <si>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</si>
  <si>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</si>
  <si>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</si>
  <si>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</si>
  <si>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</si>
  <si>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</si>
  <si>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</si>
  <si>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</si>
  <si>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</si>
  <si>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</si>
  <si>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</si>
  <si>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</si>
  <si>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</si>
  <si>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</si>
  <si>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</si>
  <si>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</si>
  <si>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</si>
  <si>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</si>
  <si>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</si>
  <si>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</si>
  <si>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</si>
  <si>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</si>
  <si>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</si>
  <si>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</si>
  <si>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</si>
  <si>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</si>
  <si>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</si>
  <si>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</si>
  <si>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</si>
  <si>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</si>
  <si>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</si>
  <si>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</si>
  <si>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</si>
  <si>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</si>
  <si>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</si>
  <si>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</si>
  <si>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</si>
  <si>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</si>
  <si>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</si>
  <si>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</si>
  <si>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</si>
  <si>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</si>
  <si>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</si>
  <si>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</si>
  <si>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</si>
  <si>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</si>
  <si>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</si>
  <si>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</si>
  <si>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</si>
  <si>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</si>
  <si>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</si>
  <si>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</si>
  <si>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</si>
  <si>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</si>
  <si>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</si>
  <si>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</si>
  <si>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</si>
  <si>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</si>
  <si>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</si>
  <si>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</si>
  <si>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</si>
  <si>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</si>
  <si>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</si>
  <si>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</si>
  <si>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</si>
  <si>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</si>
  <si>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</si>
  <si>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</si>
  <si>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</si>
  <si>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</si>
  <si>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</si>
  <si>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</si>
  <si>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</si>
  <si>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</si>
  <si>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</si>
  <si>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</si>
  <si>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</si>
  <si>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</si>
  <si>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</si>
  <si>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</si>
  <si>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</si>
  <si>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</si>
  <si>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</si>
  <si>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</si>
  <si>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</si>
  <si>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</si>
  <si>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</si>
  <si>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</si>
  <si>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</si>
  <si>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</si>
  <si>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</si>
  <si>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</si>
  <si>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</si>
  <si>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</si>
  <si>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</si>
  <si>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</si>
  <si>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</si>
  <si>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</si>
  <si>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</si>
  <si>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</si>
  <si>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</si>
  <si>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</si>
  <si>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</si>
  <si>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</si>
  <si>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</si>
  <si>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</si>
  <si>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</si>
  <si>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</si>
  <si>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</si>
  <si>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</si>
  <si>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</si>
  <si>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</si>
  <si>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</si>
  <si>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</si>
  <si>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</si>
  <si>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</si>
  <si>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</si>
  <si>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</si>
  <si>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</si>
  <si>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</si>
  <si>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</si>
  <si>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</si>
  <si>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</si>
  <si>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</si>
  <si>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</si>
  <si>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</si>
  <si>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</si>
  <si>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</si>
  <si>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</si>
  <si>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</si>
  <si>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</si>
  <si>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</si>
  <si>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</si>
  <si>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</si>
  <si>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</si>
  <si>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</si>
  <si>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</si>
  <si>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</si>
  <si>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</si>
  <si>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</si>
  <si>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</si>
  <si>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</si>
  <si>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</si>
  <si>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</si>
  <si>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</si>
  <si>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</si>
  <si>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</si>
  <si>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</si>
  <si>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</si>
  <si>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</si>
  <si>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Kuntanro</t>
  </si>
  <si>
    <t>Asukasluku 31.12.2020</t>
  </si>
  <si>
    <t>Kunnan  peruspalvelujen valtionosuus yhteensä (D+E)</t>
  </si>
  <si>
    <t>Valtionosuudet yhteensä</t>
  </si>
  <si>
    <t>Valtionosuus ja kotikuntakorvaukset yhteensä</t>
  </si>
  <si>
    <t>Valtionosuudet €/as.</t>
  </si>
  <si>
    <t>Lähteet:</t>
  </si>
  <si>
    <t>Kotikuntakorvaustulot ja -menot vuonna 2022</t>
  </si>
  <si>
    <t>Kotikunta-korvaukset, tulot</t>
  </si>
  <si>
    <t>Kotikunta-korvaukset, menot</t>
  </si>
  <si>
    <t>Kotikunta-korvaukset, netto</t>
  </si>
  <si>
    <t>Yhteyshenkilö: Olli Riikonen, puh. 050 477 5619, olli.riikonen@kuntaliitto.fi Twitter: @RiikosenOlli</t>
  </si>
  <si>
    <t>Muutoslaskelmat KL/OR</t>
  </si>
  <si>
    <t>Huom! Kotikuntakorvaukset erillisellä välilehdellä</t>
  </si>
  <si>
    <t>Perus-palveluiden valtion-osuuden muutos, %</t>
  </si>
  <si>
    <t>Muutos yhteensä €/as.</t>
  </si>
  <si>
    <t>Muutos yhteensä %</t>
  </si>
  <si>
    <t>5502 Verotuloihin perustuva valtionosuuksien tasaus</t>
  </si>
  <si>
    <t>Sarakeotsikossa oleva numero viittaa kirjanpidon tiliin, johon ko. erä kirjataan.</t>
  </si>
  <si>
    <t>5890 Veromenetysten korvaus                (ml. verolykkäysten takaisinperintä)</t>
  </si>
  <si>
    <t xml:space="preserve">Kuntien valtionosuusmaksatuksen yhteydessä maksettavat esi- ja perusopetuksen kotikuntakorvaukset </t>
  </si>
  <si>
    <t>kotikuntakorvausmenot asiakaspalvelujen ostoihin.</t>
  </si>
  <si>
    <t xml:space="preserve">erotetaan valtionosuustilityksistä. Kotikuntakorvaustulot kirjataan myyntituottoihin ja </t>
  </si>
  <si>
    <t>Veromenetysten korvauksen muutos (ml. verolykkäysten takaisinperintä), %</t>
  </si>
  <si>
    <t>Kuntien valtionosuudet ja veromenetysten korvaukset 2022, yhteenveto</t>
  </si>
  <si>
    <t xml:space="preserve">5701           Opetus- ja kulttuuritoimen valtionosuus </t>
  </si>
  <si>
    <t>5501 Peruspalvelujen valtionosuus ilman tasausta</t>
  </si>
  <si>
    <t>Lähde: VM/KAO 30.12.2021</t>
  </si>
  <si>
    <t>Aineiston nimi: Kuntien valtionosuudet 2023</t>
  </si>
  <si>
    <t>Kuntien valtionosuudet ja veromenetysten korvaukset 2023, yhteenveto</t>
  </si>
  <si>
    <t>Asukasluku 31.12.2021</t>
  </si>
  <si>
    <t>Valtionosuuksien muutos yhteensä € 2022-23</t>
  </si>
  <si>
    <t>Sote-uudistuksen järjestelmä-muutoksen tasaus vuodelle 2023</t>
  </si>
  <si>
    <t>Kunta-nro</t>
  </si>
  <si>
    <t>Sote-uudistuksen muutosrajoitin</t>
  </si>
  <si>
    <t>Kunnan peruspalvelujen valtionosuus vuonna 2023</t>
  </si>
  <si>
    <t>Valtionosuuspäätöksiä ja niihin liittyviä laskentatietoja - Valtiovarainministeriö (vm.fi)</t>
  </si>
  <si>
    <t>Eri laskentatekijöiden vaikutuksesta saa hyvän käsityksen Kuntaliiton valtionosuuslaskuria käyttämällä.</t>
  </si>
  <si>
    <t>Huom! 1) Taulukossa on piilotettuja sarakkeita</t>
  </si>
  <si>
    <t>Huom! 2) Taulukossa EI ole mukana opetus- ja kulttuuritoimen valtionosuutta, ainoastaan VM:n valtionosuusrahoitus</t>
  </si>
  <si>
    <t>LISÄOSAT</t>
  </si>
  <si>
    <t>MUUT LISÄYKSET JA VÄHENNYKSET</t>
  </si>
  <si>
    <t>Asukasmäärä 31.12.2021</t>
  </si>
  <si>
    <t>Ikärakenne, laskennallinen kustannus</t>
  </si>
  <si>
    <t xml:space="preserve">Muut laskennalliset kustannukset </t>
  </si>
  <si>
    <t>Laskennalliset kustannukset yhteensä</t>
  </si>
  <si>
    <t>Omarahoitus-osuus, €/as</t>
  </si>
  <si>
    <t>Omarahoitusosuus, €</t>
  </si>
  <si>
    <t>Valtionosuus omarahoitusosuuden jälkeen (välisumma)</t>
  </si>
  <si>
    <t>Kunnan oma vos-%</t>
  </si>
  <si>
    <t>Syrjäisyys</t>
  </si>
  <si>
    <t>Saamen kotiseutu</t>
  </si>
  <si>
    <t xml:space="preserve">Työpaikka-omavaraisuus </t>
  </si>
  <si>
    <t xml:space="preserve">HYTE-kerroin </t>
  </si>
  <si>
    <t>Väestön kasvu</t>
  </si>
  <si>
    <t xml:space="preserve">Vähennykset yhteensä </t>
  </si>
  <si>
    <t>Valtionosuus ennen verotuloihin perustuvaa valtionosuuksien tasausta</t>
  </si>
  <si>
    <t>Verotuloihin perustuva valtionosuuksien tasaus</t>
  </si>
  <si>
    <t xml:space="preserve">Kunnan  peruspalvelujen valtionosuus </t>
  </si>
  <si>
    <t>Veroperuste-muutoksista johtuvien veromenetysten korvaus</t>
  </si>
  <si>
    <t>VM vos yhteensä</t>
  </si>
  <si>
    <t>Huom! Jos katsot tietoja OPH:n palvelusta, vieritä sivua riittävästi alaspäin löytääksesi kuntien tiedot</t>
  </si>
  <si>
    <t>Peruspalvelujen valtionosuuksien laskentatiedot vuodelle 2022, VM/KAO 8.7.2022</t>
  </si>
  <si>
    <t>VM:n sivuilla laskelma sisältää yksityiskohtaisen peruspalveluiden valtionosuuksien erittelyn</t>
  </si>
  <si>
    <t>Lähde: VM/KAO 8.7.2022</t>
  </si>
  <si>
    <t>Kotikuntakorvaustulot ja -menot vuonna 2023</t>
  </si>
  <si>
    <t>Valtionosuudet yhteensä (I+J+K)</t>
  </si>
  <si>
    <t>Valtionosuudet yhteensä €/as.</t>
  </si>
  <si>
    <t xml:space="preserve">Muutosrajoittimen ja järjestelmämuutoksen tasauksen sarakejärjestys VM:n esitystavasta poiketen: ensin (vasemmalta oikealle) muutosrajoitin ja sitten järjestelmämuutoksen tasaus </t>
  </si>
  <si>
    <t>Taulukossa näytetään valikoituja laskentatekijöitä, jotka vaikuttavat peruspalvelujen valtionosuuden määrään. Kattava erittely kaikista laskentatekijöistä VM:n verkkosivuilla.</t>
  </si>
  <si>
    <t>Kunnan  peruspalvelujen valtionosuus yhteensä (D+H)</t>
  </si>
  <si>
    <r>
      <t xml:space="preserve">Peruspalvelujen valtionosuus </t>
    </r>
    <r>
      <rPr>
        <i/>
        <u/>
        <sz val="9"/>
        <rFont val="Arial Narrow"/>
        <family val="2"/>
      </rPr>
      <t>ilman tasausta</t>
    </r>
    <r>
      <rPr>
        <i/>
        <u/>
        <sz val="9"/>
        <color rgb="FFFF0000"/>
        <rFont val="Arial Narrow"/>
        <family val="2"/>
      </rPr>
      <t xml:space="preserve"> ja sote-eriä</t>
    </r>
    <r>
      <rPr>
        <i/>
        <sz val="9"/>
        <rFont val="Arial Narrow"/>
        <family val="2"/>
      </rPr>
      <t xml:space="preserve"> eli muutosrajoitinta ja siirtymätasausta</t>
    </r>
  </si>
  <si>
    <t>5501 Peruspalvelujen valtionosuus ilman tasausta (sis. sote-erät eli muutosrajoitin ja siirtymätasaus)</t>
  </si>
  <si>
    <t xml:space="preserve">5890 Veromenetysten korvaus        </t>
  </si>
  <si>
    <t>5701        Opetus- ja kulttuuritoimen valtionosuus</t>
  </si>
  <si>
    <t>Huhtikuu 2022</t>
  </si>
  <si>
    <t>nro</t>
  </si>
  <si>
    <t>Kunnat</t>
  </si>
  <si>
    <t>Siirtyvät kustannukset (TPA21+TA22)</t>
  </si>
  <si>
    <t>Siirtyvät kustannukset (TP21+TA22)</t>
  </si>
  <si>
    <t>Muutos, %</t>
  </si>
  <si>
    <t>Koko maa</t>
  </si>
  <si>
    <t>Koski tl</t>
  </si>
  <si>
    <t>Kristiinankaup.</t>
  </si>
  <si>
    <t>Pedersören k.</t>
  </si>
  <si>
    <t>Huhtikuu</t>
  </si>
  <si>
    <t>Sote</t>
  </si>
  <si>
    <t>Pela</t>
  </si>
  <si>
    <t>TP 2021</t>
  </si>
  <si>
    <t>TA 2022</t>
  </si>
  <si>
    <t>Keskiarvo TP21+TA22</t>
  </si>
  <si>
    <t>Keskiarvon nosto TA22 tasolle</t>
  </si>
  <si>
    <t>Yhteensä</t>
  </si>
  <si>
    <t>Nosto-%</t>
  </si>
  <si>
    <t>Näillä prosenteilla korotettu kaikkien kuntien keskiarvokustannuksia</t>
  </si>
  <si>
    <t xml:space="preserve">Kunnilta siirtyvät sote- ja pelastustoimen kustannukset perustuvat kuntakohtaisiin kuntien ilmoittamiin kustannustietoihin. Tässä laskelmassa kustannustieto perustuu vuoden 2021 tilinpäätöstietoon </t>
  </si>
  <si>
    <t>Järjestelmä-muutoksen tasaus (siirtymätasaus) vuodelle 2023</t>
  </si>
  <si>
    <t>ja vuoden 2022 talousarviotietoon. Näiden vuosien kustannusten keskiarvo on skaalattu koko maan arvioituun vuoden 2022 siirtyvien kustannusten tasoon, minkä vuoksi kuntakohtainen luku ei täysin vastaa kunnan omaa TA22:n lukua.</t>
  </si>
  <si>
    <t>Syyskuu 2022</t>
  </si>
  <si>
    <t>Syyskuu</t>
  </si>
  <si>
    <t>Muutoslaskelmat Kuntaliitto / Olli Riikonen</t>
  </si>
  <si>
    <t>Maakuntanro</t>
  </si>
  <si>
    <t>Maakunta-nro</t>
  </si>
  <si>
    <t>18.11.2022</t>
  </si>
  <si>
    <t>VM:n valtionosuuslaskelma 17.11.2022</t>
  </si>
  <si>
    <t>Opetus- ja kulttuuritoimen valtionosuudet vuodelle 2022, OPH 27.10.2022 mukaan</t>
  </si>
  <si>
    <t>Valtionosuudet aiemmin (20.9.) yhteensä €/as.</t>
  </si>
  <si>
    <t>Päivämäärä (milloin aineisto on tuotettu tai tarkistettu): 18.11.2022</t>
  </si>
  <si>
    <t>Lähde: VM/KAO 17.11.2022</t>
  </si>
  <si>
    <t>Lähde: soteuudistus.fi/rahoituslaskelmat -&gt; Kuntien rahoituslaskelmat, huhtikuun, syyskuun ja marraskuun 2022 excel-tiedostot</t>
  </si>
  <si>
    <t>Vertailulaskelmat KL/OR 18.11.2022</t>
  </si>
  <si>
    <t>Siirtyvät kustannukset (TarkTP21+TA22)</t>
  </si>
  <si>
    <t>Marraskuu 2022</t>
  </si>
  <si>
    <t>Laskelmien erotus (marraskuu-syyskuu)</t>
  </si>
  <si>
    <t>Siirtyvien kustannusten muutos €/as. (marraskuu-syyskuu)</t>
  </si>
  <si>
    <t>Järjestelmä-muutoksen tasaus (siirtymätasaus) vuodelle 2024</t>
  </si>
  <si>
    <t>Taulukossa näytetään valikoituja laskentatekijöitä, jotka vaikuttavat peruspalvelujen valtionosuuden määrään. Kattava erittely kaikista laskentatekijöistä VM:n verkkosivuilla olevassa alkuperäislähteessä.</t>
  </si>
  <si>
    <t>Muutosrajoittimen ja järjestelmämuutoksen tasauksen sarakejärjestys vaihdettu vastaamaan laskentajärjestystä (19.5.2022)</t>
  </si>
  <si>
    <t>Siirtyvien kustannusten muodostuminen syyskuu-marraskuu 2022</t>
  </si>
  <si>
    <t xml:space="preserve">Muutoksia on tullut TP2021-lukuihin sekä sote- että pela-kustannusten osalta. Koska kustannukset yhteensä ovat hieman kasvaneet, laskee prosentti, jolla korotus vuoden 2022 tasoon tehdään. </t>
  </si>
  <si>
    <t>Ko. prosentilla korotetaan jokaisen kunnan keskiarvoa, joten niidenkin kuntien, joilla ei omiin tietoihin ole tullut muutosta, siirtyvät kustannukset tästä johtuen vähän laskevat.</t>
  </si>
  <si>
    <t>Marraskuu</t>
  </si>
  <si>
    <t>AS.LUKU</t>
  </si>
  <si>
    <t>SOTE siirtyvät kustannukset, TP2021 (hyte eliminoitu)</t>
  </si>
  <si>
    <t>SOTE siirtyvät kustannukset, TP2021 (kunnan hyte eliminoitu)</t>
  </si>
  <si>
    <t>SOTE TP2021 siirtyvien muutos marraskuu-syyskuu</t>
  </si>
  <si>
    <t>SOTE siirtyvät kustannukset, TA2022 (hyte eliminoitu)</t>
  </si>
  <si>
    <t>Sote TA22 siirtyvien muutos marraskuu-syyskuu</t>
  </si>
  <si>
    <t>Keskiarvo 2021-2022</t>
  </si>
  <si>
    <t>Keskiarvon muutos marraskuu-syyskuu</t>
  </si>
  <si>
    <t>SOTE siirtyvät kustannukset 2022 tasossa</t>
  </si>
  <si>
    <t>SOTE siirtyvät kustannukset 2022 tason muutos marraskuu-syyskuu</t>
  </si>
  <si>
    <t>PELA siirtyvät kustannukset, TP2021</t>
  </si>
  <si>
    <t>PELA TP2021 muutos marraskuu-syyskuu</t>
  </si>
  <si>
    <t xml:space="preserve">PELA siirtyvät kustannukset, TA2022 </t>
  </si>
  <si>
    <t>Keskiarvo 2021-20222</t>
  </si>
  <si>
    <t>PELA siirtyvät kustannukset 2022 tasossa</t>
  </si>
  <si>
    <t>Siirtyvät kustannukset yht. €/as.</t>
  </si>
  <si>
    <t>Siirtyvien kustannusten muutos €/as.</t>
  </si>
  <si>
    <t>Siirtyvien kustannusten muutos %</t>
  </si>
  <si>
    <t>Aineiston tiedot: VM/valtionosuuslaskelma 17.11.2022 ja OPH 27.10.2022, Sote-uudistuksen kuntien rahoituslaskelma</t>
  </si>
  <si>
    <t>Muutos-rajoittimen muutos €/as. (marraskuu-syyskuu)</t>
  </si>
  <si>
    <t>Tasauksen muutos €/as. (marraskuu-syyskuu)</t>
  </si>
  <si>
    <t>Lähde: VM/KAO 17.11.</t>
  </si>
  <si>
    <t>Sote-uudistuksen järjestelmämuutoksen tasaus vuodelle 2023</t>
  </si>
  <si>
    <t>Aikaisempien vuosien digikannustinraha, kertaluonteinen vuodelle 2023</t>
  </si>
  <si>
    <t>Opetus- ja kulttuuritoimen valtionosuudet vuodelle 2022, OPH 27.10.2022</t>
  </si>
  <si>
    <t>Kuntien ja hyvinvointialueiden rahoituslaskelmat | Soteuudistus</t>
  </si>
  <si>
    <t>Lähde:</t>
  </si>
  <si>
    <t xml:space="preserve">Syyskuun ja marraskuun siirtyvien kustannusten yksityiskohtaisempi vertailu </t>
  </si>
  <si>
    <t>Koska TP2021 kulut ovat nousseet, nosto-% on pienentynyt (aiemmin 2,15 %)</t>
  </si>
  <si>
    <t>Sote-uudistuksen yhteydessä kunnilta siirtyvät kustannukset, muutosrajoitin ja järjestelmämuutoksen tasaus</t>
  </si>
  <si>
    <t>Siirtyvät kustannukset SOTE+PELA yhteensä</t>
  </si>
  <si>
    <t>Siirtyvät kustannukset yhteensä, muutos marras-syyskuu €/as.</t>
  </si>
  <si>
    <t>Valtionosuus omarahoitus-osuuden jälkeen (välisumma)</t>
  </si>
  <si>
    <t>VM vos yhteensä €/as.</t>
  </si>
  <si>
    <t>Hyvinvoinnin ja terveyden edistäminen (HYTE)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</si>
</sst>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  <numFmt numFmtId="167" formatCode="#,##0_ ;\-#,##0\ "/>
    <numFmt numFmtId="168" formatCode="0.0\ %"/>
    <numFmt numFmtId="169" formatCode="#,##0.00000"/>
    <numFmt numFmtId="170" formatCode="#,##0.00\ &quot;€&quot;"/>
    <numFmt numFmtId="171" formatCode="#,##0.00_ ;[Red]\-#,##0.00\ "/>
  </numFmts>
  <fonts count="152">
    <font>
      <sz val="9"/>
      <name val="Work Sans"/>
      <family val="2"/>
      <scheme val="minor"/>
    </font>
    <font>
      <sz val="9"/>
      <color theme="1"/>
      <name val="Work Sans"/>
      <family val="2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16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sz val="8"/>
      <name val="Work Sans ExtraBold"/>
      <family val="2"/>
      <scheme val="major"/>
    </font>
    <font>
      <b/>
      <sz val="8"/>
      <name val="Work Sans ExtraBold"/>
      <family val="2"/>
      <scheme val="major"/>
    </font>
    <font>
      <b/>
      <sz val="8"/>
      <color rgb="FF7030A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1"/>
      <color rgb="FFFFFFFF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rgb="FFA34E96"/>
      <name val="Work Sans"/>
      <scheme val="minor"/>
    </font>
    <font>
      <sz val="11"/>
      <name val="Work Sans"/>
      <scheme val="minor"/>
    </font>
    <font>
      <b/>
      <sz val="18"/>
      <color rgb="FF51264A"/>
      <name val="Work Sans"/>
      <scheme val="minor"/>
    </font>
    <font>
      <b/>
      <sz val="11"/>
      <color rgb="FFFF0000"/>
      <name val="Work Sans ExtraBold"/>
      <family val="2"/>
      <scheme val="maj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66CC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Work Sans ExtraBold"/>
      <family val="2"/>
      <scheme val="major"/>
    </font>
    <font>
      <u/>
      <sz val="9"/>
      <color theme="10"/>
      <name val="Work Sans"/>
      <family val="2"/>
      <scheme val="minor"/>
    </font>
    <font>
      <sz val="11"/>
      <color theme="1"/>
      <name val="Arial Narrow"/>
      <family val="2"/>
    </font>
    <font>
      <sz val="9"/>
      <name val="Arial Narrow"/>
      <family val="2"/>
    </font>
    <font>
      <sz val="10"/>
      <name val="Work Sans"/>
      <scheme val="minor"/>
    </font>
    <font>
      <b/>
      <sz val="18"/>
      <color theme="6"/>
      <name val="Work Sans"/>
      <scheme val="minor"/>
    </font>
    <font>
      <sz val="8"/>
      <name val="Work Sans"/>
      <family val="2"/>
      <scheme val="minor"/>
    </font>
    <font>
      <b/>
      <sz val="11"/>
      <color rgb="FFFFFFFF"/>
      <name val="Work Sans"/>
      <scheme val="minor"/>
    </font>
    <font>
      <sz val="11"/>
      <color rgb="FFFF0000"/>
      <name val="Work Sans"/>
      <scheme val="minor"/>
    </font>
    <font>
      <u/>
      <sz val="11"/>
      <name val="Work Sans"/>
      <scheme val="minor"/>
    </font>
    <font>
      <b/>
      <u/>
      <sz val="11"/>
      <name val="Work Sans"/>
      <scheme val="minor"/>
    </font>
    <font>
      <b/>
      <sz val="11"/>
      <color rgb="FFFF0000"/>
      <name val="Work Sans"/>
      <scheme val="minor"/>
    </font>
    <font>
      <b/>
      <sz val="11"/>
      <name val="Work Sans"/>
      <scheme val="minor"/>
    </font>
    <font>
      <u/>
      <sz val="11"/>
      <color theme="10"/>
      <name val="Work Sans"/>
      <scheme val="minor"/>
    </font>
    <font>
      <b/>
      <sz val="11"/>
      <color theme="1"/>
      <name val="Arial Narrow"/>
      <family val="2"/>
    </font>
    <font>
      <sz val="12"/>
      <color rgb="FFFF0000"/>
      <name val="Work Sans"/>
      <scheme val="minor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FFFFFF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0066CC"/>
      <name val="Arial"/>
      <family val="2"/>
    </font>
    <font>
      <b/>
      <sz val="24"/>
      <color theme="6"/>
      <name val="Work Sans"/>
      <scheme val="minor"/>
    </font>
    <font>
      <sz val="11"/>
      <color rgb="FF000000"/>
      <name val="Work Sans"/>
      <scheme val="minor"/>
    </font>
    <font>
      <sz val="11"/>
      <name val="Work Sans ExtraBold"/>
      <family val="2"/>
      <scheme val="major"/>
    </font>
    <font>
      <b/>
      <sz val="18"/>
      <color theme="6" tint="0.39997558519241921"/>
      <name val="Work Sans"/>
      <scheme val="minor"/>
    </font>
    <font>
      <b/>
      <sz val="12"/>
      <color theme="6" tint="0.59999389629810485"/>
      <name val="Work Sans"/>
      <scheme val="minor"/>
    </font>
    <font>
      <i/>
      <sz val="11"/>
      <name val="Work Sans"/>
      <scheme val="minor"/>
    </font>
    <font>
      <sz val="9"/>
      <color rgb="FF000000"/>
      <name val="Arial"/>
      <family val="2"/>
    </font>
    <font>
      <sz val="9"/>
      <name val="Work Sans"/>
      <scheme val="minor"/>
    </font>
    <font>
      <sz val="9"/>
      <color rgb="FF000000"/>
      <name val="Work Sans"/>
      <scheme val="minor"/>
    </font>
    <font>
      <b/>
      <sz val="9"/>
      <color rgb="FF000000"/>
      <name val="Arial"/>
      <family val="2"/>
    </font>
    <font>
      <b/>
      <sz val="9"/>
      <color rgb="FFFF0000"/>
      <name val="Work Sans"/>
      <scheme val="minor"/>
    </font>
    <font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i/>
      <u/>
      <sz val="9"/>
      <name val="Arial Narrow"/>
      <family val="2"/>
    </font>
    <font>
      <i/>
      <u/>
      <sz val="9"/>
      <color rgb="FFFF0000"/>
      <name val="Arial Narrow"/>
      <family val="2"/>
    </font>
    <font>
      <sz val="18"/>
      <name val="Work Sans"/>
    </font>
    <font>
      <sz val="11"/>
      <color theme="1"/>
      <name val="Arial"/>
      <family val="2"/>
    </font>
    <font>
      <sz val="9"/>
      <color theme="1"/>
      <name val="Work Sans"/>
    </font>
    <font>
      <b/>
      <sz val="9"/>
      <color theme="1"/>
      <name val="Work Sans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9"/>
      <name val="Work Sans"/>
      <scheme val="minor"/>
    </font>
    <font>
      <u/>
      <sz val="10"/>
      <color theme="10"/>
      <name val="Work Sans"/>
      <scheme val="minor"/>
    </font>
    <font>
      <b/>
      <sz val="10"/>
      <name val="Work Sans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9"/>
      <name val="Work Sans"/>
      <scheme val="minor"/>
    </font>
    <font>
      <b/>
      <i/>
      <sz val="9"/>
      <name val="Work Sans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Work Sans"/>
      <scheme val="minor"/>
    </font>
    <font>
      <sz val="9"/>
      <color theme="1"/>
      <name val="Work Sans"/>
      <scheme val="minor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1"/>
      <color theme="1"/>
      <name val="Work Sans"/>
      <scheme val="minor"/>
    </font>
    <font>
      <b/>
      <sz val="9"/>
      <color theme="1"/>
      <name val="Work Sans"/>
      <scheme val="minor"/>
    </font>
    <font>
      <b/>
      <i/>
      <sz val="9"/>
      <color theme="1"/>
      <name val="Work Sans"/>
      <scheme val="minor"/>
    </font>
    <font>
      <b/>
      <sz val="11"/>
      <color rgb="FF000000"/>
      <name val="Work Sans"/>
      <scheme val="minor"/>
    </font>
    <font>
      <b/>
      <sz val="12"/>
      <color theme="6"/>
      <name val="Work Sans"/>
      <scheme val="minor"/>
    </font>
    <font>
      <u/>
      <sz val="11"/>
      <color theme="10"/>
      <name val="Work Sans"/>
      <family val="2"/>
      <scheme val="minor"/>
    </font>
    <font>
      <sz val="10"/>
      <color theme="1"/>
      <name val="Verdana"/>
      <family val="2"/>
    </font>
    <font>
      <b/>
      <sz val="9"/>
      <color rgb="FFFF0000"/>
      <name val="Arial Narrow"/>
      <family val="2"/>
    </font>
    <font>
      <sz val="9"/>
      <name val="Calibri"/>
      <family val="2"/>
    </font>
    <font>
      <sz val="18"/>
      <color theme="3"/>
      <name val="Work Sans ExtraBold"/>
      <family val="2"/>
      <scheme val="major"/>
    </font>
    <font>
      <sz val="10"/>
      <name val="Arial"/>
      <family val="2"/>
    </font>
    <font>
      <sz val="10"/>
      <color theme="1"/>
      <name val="Roboto"/>
      <family val="2"/>
    </font>
    <font>
      <b/>
      <sz val="11"/>
      <color theme="1"/>
      <name val="Calibri"/>
      <family val="2"/>
    </font>
    <font>
      <sz val="14"/>
      <color rgb="FF000000"/>
      <name val="Work Sans"/>
      <scheme val="minor"/>
    </font>
    <font>
      <b/>
      <sz val="14"/>
      <name val="Work Sans"/>
      <scheme val="minor"/>
    </font>
    <font>
      <sz val="14"/>
      <name val="Work Sans"/>
      <scheme val="minor"/>
    </font>
    <font>
      <i/>
      <sz val="14"/>
      <name val="Work Sans"/>
      <scheme val="minor"/>
    </font>
    <font>
      <b/>
      <sz val="14"/>
      <color theme="1"/>
      <name val="Work Sans"/>
      <family val="2"/>
      <scheme val="minor"/>
    </font>
    <font>
      <sz val="12"/>
      <color theme="1"/>
      <name val="Work Sans"/>
      <family val="2"/>
      <scheme val="minor"/>
    </font>
    <font>
      <b/>
      <sz val="11"/>
      <color theme="1"/>
      <name val="Work Sans"/>
      <family val="2"/>
      <scheme val="minor"/>
    </font>
    <font>
      <b/>
      <sz val="20"/>
      <color theme="1"/>
      <name val="Work Sans"/>
      <family val="2"/>
      <scheme val="minor"/>
    </font>
    <font>
      <sz val="12"/>
      <color rgb="FF000000"/>
      <name val="Work Sans"/>
      <scheme val="minor"/>
    </font>
    <font>
      <b/>
      <sz val="12"/>
      <name val="Work Sans"/>
      <scheme val="minor"/>
    </font>
    <font>
      <sz val="12"/>
      <name val="Work Sans"/>
      <scheme val="minor"/>
    </font>
    <font>
      <u/>
      <sz val="12"/>
      <color theme="10"/>
      <name val="Work Sans"/>
      <scheme val="minor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sz val="18"/>
      <color theme="1"/>
      <name val="Work Sans"/>
      <scheme val="minor"/>
    </font>
    <font>
      <sz val="18"/>
      <name val="Work Sans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9.9978637043366805E-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13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5" fillId="0" borderId="0" applyNumberFormat="0" applyFill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1" applyNumberFormat="0" applyAlignment="0" applyProtection="0"/>
    <xf numFmtId="0" fontId="11" fillId="2" borderId="2" applyNumberFormat="0" applyAlignment="0" applyProtection="0"/>
    <xf numFmtId="0" fontId="6" fillId="6" borderId="1" applyNumberFormat="0" applyAlignment="0" applyProtection="0"/>
    <xf numFmtId="0" fontId="5" fillId="0" borderId="3" applyNumberFormat="0" applyFill="0" applyAlignment="0" applyProtection="0"/>
    <xf numFmtId="0" fontId="3" fillId="7" borderId="4" applyNumberFormat="0" applyBorder="0" applyAlignment="0" applyProtection="0"/>
    <xf numFmtId="0" fontId="8" fillId="3" borderId="5" applyNumberFormat="0" applyAlignment="0" applyProtection="0"/>
    <xf numFmtId="0" fontId="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" fillId="9" borderId="0" applyNumberFormat="0" applyBorder="0" applyAlignment="0" applyProtection="0"/>
    <xf numFmtId="0" fontId="20" fillId="10" borderId="0" applyNumberFormat="0" applyBorder="0" applyAlignment="0" applyProtection="0"/>
    <xf numFmtId="0" fontId="12" fillId="11" borderId="0" applyNumberFormat="0" applyBorder="0" applyAlignment="0" applyProtection="0"/>
    <xf numFmtId="0" fontId="16" fillId="0" borderId="13"/>
    <xf numFmtId="0" fontId="19" fillId="0" borderId="11"/>
    <xf numFmtId="2" fontId="16" fillId="0" borderId="7"/>
    <xf numFmtId="0" fontId="16" fillId="0" borderId="9"/>
    <xf numFmtId="0" fontId="8" fillId="0" borderId="8"/>
    <xf numFmtId="0" fontId="8" fillId="0" borderId="15"/>
    <xf numFmtId="0" fontId="18" fillId="0" borderId="12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44" fontId="8" fillId="0" borderId="0" applyFill="0" applyBorder="0" applyAlignment="0" applyProtection="0"/>
    <xf numFmtId="42" fontId="8" fillId="0" borderId="0" applyFill="0" applyBorder="0" applyAlignment="0" applyProtection="0"/>
    <xf numFmtId="9" fontId="8" fillId="0" borderId="0" applyFill="0" applyBorder="0" applyAlignment="0" applyProtection="0"/>
    <xf numFmtId="0" fontId="12" fillId="12" borderId="0" applyNumberFormat="0" applyBorder="0" applyAlignment="0" applyProtection="0"/>
    <xf numFmtId="0" fontId="21" fillId="0" borderId="10"/>
    <xf numFmtId="0" fontId="21" fillId="0" borderId="14"/>
    <xf numFmtId="0" fontId="45" fillId="0" borderId="0" applyNumberFormat="0" applyFill="0" applyBorder="0" applyAlignment="0" applyProtection="0"/>
    <xf numFmtId="0" fontId="60" fillId="0" borderId="0"/>
    <xf numFmtId="44" fontId="8" fillId="0" borderId="0" applyFill="0" applyBorder="0" applyAlignment="0" applyProtection="0"/>
    <xf numFmtId="42" fontId="8" fillId="0" borderId="0" applyFill="0" applyBorder="0" applyAlignment="0" applyProtection="0"/>
    <xf numFmtId="0" fontId="127" fillId="0" borderId="0"/>
    <xf numFmtId="0" fontId="2" fillId="0" borderId="0"/>
    <xf numFmtId="165" fontId="2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132" fillId="0" borderId="0"/>
    <xf numFmtId="0" fontId="1" fillId="0" borderId="0"/>
  </cellStyleXfs>
  <cellXfs count="457">
    <xf numFmtId="0" fontId="0" fillId="0" borderId="0" xfId="0"/>
    <xf numFmtId="0" fontId="8" fillId="0" borderId="0" xfId="0" applyFont="1"/>
    <xf numFmtId="0" fontId="16" fillId="0" borderId="13" xfId="20"/>
    <xf numFmtId="0" fontId="0" fillId="0" borderId="0" xfId="0" applyFont="1"/>
    <xf numFmtId="0" fontId="14" fillId="0" borderId="0" xfId="3" applyAlignment="1">
      <alignment vertical="top"/>
    </xf>
    <xf numFmtId="0" fontId="14" fillId="0" borderId="0" xfId="3"/>
    <xf numFmtId="0" fontId="17" fillId="0" borderId="13" xfId="20" applyFont="1"/>
    <xf numFmtId="0" fontId="24" fillId="0" borderId="0" xfId="0" applyFont="1"/>
    <xf numFmtId="3" fontId="25" fillId="0" borderId="0" xfId="0" applyNumberFormat="1" applyFont="1" applyAlignment="1">
      <alignment horizontal="right"/>
    </xf>
    <xf numFmtId="0" fontId="26" fillId="0" borderId="0" xfId="0" applyFont="1"/>
    <xf numFmtId="0" fontId="29" fillId="0" borderId="0" xfId="0" applyFont="1"/>
    <xf numFmtId="3" fontId="31" fillId="0" borderId="0" xfId="0" applyNumberFormat="1" applyFont="1"/>
    <xf numFmtId="1" fontId="32" fillId="0" borderId="0" xfId="0" applyNumberFormat="1" applyFont="1"/>
    <xf numFmtId="0" fontId="25" fillId="0" borderId="0" xfId="0" applyFont="1"/>
    <xf numFmtId="0" fontId="33" fillId="0" borderId="0" xfId="1" applyFont="1" applyFill="1" applyBorder="1" applyAlignment="1">
      <alignment horizontal="left"/>
    </xf>
    <xf numFmtId="0" fontId="35" fillId="0" borderId="0" xfId="1" applyFont="1" applyFill="1" applyBorder="1" applyAlignment="1">
      <alignment horizontal="left"/>
    </xf>
    <xf numFmtId="0" fontId="36" fillId="0" borderId="0" xfId="0" applyFont="1"/>
    <xf numFmtId="0" fontId="25" fillId="0" borderId="0" xfId="0" applyFont="1" applyAlignment="1">
      <alignment horizontal="right"/>
    </xf>
    <xf numFmtId="0" fontId="38" fillId="0" borderId="0" xfId="0" applyFont="1"/>
    <xf numFmtId="0" fontId="25" fillId="0" borderId="16" xfId="0" applyFont="1" applyBorder="1"/>
    <xf numFmtId="0" fontId="25" fillId="0" borderId="0" xfId="0" applyFont="1" applyFill="1"/>
    <xf numFmtId="0" fontId="25" fillId="0" borderId="16" xfId="0" applyFont="1" applyFill="1" applyBorder="1"/>
    <xf numFmtId="3" fontId="23" fillId="0" borderId="0" xfId="0" applyNumberFormat="1" applyFont="1" applyAlignment="1">
      <alignment horizontal="right"/>
    </xf>
    <xf numFmtId="0" fontId="23" fillId="0" borderId="16" xfId="0" applyFont="1" applyBorder="1" applyAlignment="1">
      <alignment horizontal="right"/>
    </xf>
    <xf numFmtId="0" fontId="0" fillId="0" borderId="0" xfId="0" applyFont="1" applyFill="1" applyBorder="1"/>
    <xf numFmtId="0" fontId="27" fillId="0" borderId="0" xfId="0" applyFont="1" applyBorder="1"/>
    <xf numFmtId="166" fontId="27" fillId="0" borderId="0" xfId="0" applyNumberFormat="1" applyFont="1" applyBorder="1"/>
    <xf numFmtId="3" fontId="27" fillId="14" borderId="0" xfId="0" applyNumberFormat="1" applyFont="1" applyFill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/>
    <xf numFmtId="1" fontId="29" fillId="0" borderId="0" xfId="0" applyNumberFormat="1" applyFont="1" applyBorder="1"/>
    <xf numFmtId="3" fontId="27" fillId="0" borderId="0" xfId="0" applyNumberFormat="1" applyFont="1" applyBorder="1"/>
    <xf numFmtId="167" fontId="29" fillId="0" borderId="0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166" fontId="26" fillId="0" borderId="0" xfId="0" applyNumberFormat="1" applyFont="1" applyFill="1" applyBorder="1"/>
    <xf numFmtId="3" fontId="23" fillId="0" borderId="0" xfId="0" applyNumberFormat="1" applyFont="1" applyBorder="1" applyAlignment="1">
      <alignment horizontal="right"/>
    </xf>
    <xf numFmtId="1" fontId="30" fillId="0" borderId="0" xfId="0" applyNumberFormat="1" applyFont="1" applyBorder="1"/>
    <xf numFmtId="0" fontId="29" fillId="0" borderId="0" xfId="0" applyFont="1" applyBorder="1"/>
    <xf numFmtId="0" fontId="25" fillId="0" borderId="0" xfId="0" applyFont="1" applyFill="1" applyBorder="1"/>
    <xf numFmtId="1" fontId="40" fillId="0" borderId="0" xfId="0" applyNumberFormat="1" applyFont="1" applyBorder="1"/>
    <xf numFmtId="0" fontId="23" fillId="0" borderId="0" xfId="0" applyFont="1" applyBorder="1" applyAlignment="1">
      <alignment horizontal="right"/>
    </xf>
    <xf numFmtId="0" fontId="38" fillId="0" borderId="0" xfId="0" applyFont="1" applyBorder="1"/>
    <xf numFmtId="1" fontId="41" fillId="0" borderId="0" xfId="0" applyNumberFormat="1" applyFont="1" applyBorder="1"/>
    <xf numFmtId="0" fontId="26" fillId="0" borderId="0" xfId="0" applyFont="1" applyBorder="1"/>
    <xf numFmtId="0" fontId="47" fillId="0" borderId="0" xfId="0" applyFont="1"/>
    <xf numFmtId="166" fontId="29" fillId="0" borderId="0" xfId="0" applyNumberFormat="1" applyFont="1" applyFill="1" applyBorder="1"/>
    <xf numFmtId="3" fontId="29" fillId="0" borderId="0" xfId="0" applyNumberFormat="1" applyFont="1" applyBorder="1"/>
    <xf numFmtId="168" fontId="11" fillId="0" borderId="0" xfId="0" applyNumberFormat="1" applyFont="1"/>
    <xf numFmtId="0" fontId="24" fillId="0" borderId="0" xfId="0" applyFont="1" applyBorder="1"/>
    <xf numFmtId="3" fontId="22" fillId="0" borderId="0" xfId="0" applyNumberFormat="1" applyFont="1" applyBorder="1" applyAlignment="1">
      <alignment horizontal="right"/>
    </xf>
    <xf numFmtId="0" fontId="44" fillId="0" borderId="0" xfId="0" applyFont="1" applyBorder="1"/>
    <xf numFmtId="0" fontId="0" fillId="0" borderId="0" xfId="0" applyBorder="1"/>
    <xf numFmtId="0" fontId="39" fillId="15" borderId="0" xfId="0" applyFont="1" applyFill="1" applyBorder="1" applyAlignment="1">
      <alignment horizontal="center" vertical="center" wrapText="1"/>
    </xf>
    <xf numFmtId="166" fontId="46" fillId="0" borderId="0" xfId="0" applyNumberFormat="1" applyFont="1" applyBorder="1"/>
    <xf numFmtId="166" fontId="22" fillId="0" borderId="0" xfId="0" applyNumberFormat="1" applyFont="1" applyBorder="1" applyAlignment="1">
      <alignment horizontal="right"/>
    </xf>
    <xf numFmtId="3" fontId="31" fillId="0" borderId="0" xfId="0" applyNumberFormat="1" applyFont="1" applyBorder="1"/>
    <xf numFmtId="1" fontId="32" fillId="0" borderId="0" xfId="0" applyNumberFormat="1" applyFont="1" applyBorder="1"/>
    <xf numFmtId="0" fontId="25" fillId="0" borderId="0" xfId="0" applyFont="1" applyBorder="1"/>
    <xf numFmtId="0" fontId="48" fillId="0" borderId="0" xfId="1" applyFont="1" applyFill="1" applyBorder="1" applyAlignment="1">
      <alignment horizontal="left"/>
    </xf>
    <xf numFmtId="0" fontId="49" fillId="0" borderId="0" xfId="1" applyFont="1" applyFill="1" applyBorder="1" applyAlignment="1">
      <alignment horizontal="left"/>
    </xf>
    <xf numFmtId="0" fontId="8" fillId="0" borderId="0" xfId="0" applyFont="1" applyBorder="1"/>
    <xf numFmtId="0" fontId="42" fillId="16" borderId="0" xfId="0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/>
    </xf>
    <xf numFmtId="168" fontId="11" fillId="0" borderId="0" xfId="0" applyNumberFormat="1" applyFont="1" applyBorder="1"/>
    <xf numFmtId="3" fontId="37" fillId="0" borderId="0" xfId="0" applyNumberFormat="1" applyFont="1" applyBorder="1"/>
    <xf numFmtId="0" fontId="48" fillId="0" borderId="0" xfId="0" applyFont="1" applyBorder="1"/>
    <xf numFmtId="0" fontId="48" fillId="0" borderId="0" xfId="0" applyFont="1" applyAlignment="1">
      <alignment vertical="center"/>
    </xf>
    <xf numFmtId="3" fontId="27" fillId="0" borderId="0" xfId="0" applyNumberFormat="1" applyFont="1" applyBorder="1" applyAlignment="1">
      <alignment horizontal="right"/>
    </xf>
    <xf numFmtId="168" fontId="29" fillId="0" borderId="0" xfId="0" applyNumberFormat="1" applyFont="1" applyBorder="1"/>
    <xf numFmtId="3" fontId="27" fillId="0" borderId="0" xfId="0" applyNumberFormat="1" applyFont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16" xfId="0" applyFont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0" fontId="34" fillId="0" borderId="0" xfId="0" applyFont="1"/>
    <xf numFmtId="10" fontId="51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/>
    </xf>
    <xf numFmtId="3" fontId="52" fillId="0" borderId="0" xfId="0" applyNumberFormat="1" applyFont="1" applyAlignment="1">
      <alignment horizontal="right"/>
    </xf>
    <xf numFmtId="166" fontId="53" fillId="0" borderId="0" xfId="0" applyNumberFormat="1" applyFont="1"/>
    <xf numFmtId="0" fontId="54" fillId="0" borderId="0" xfId="0" applyFont="1" applyBorder="1" applyAlignment="1">
      <alignment horizontal="center"/>
    </xf>
    <xf numFmtId="0" fontId="55" fillId="0" borderId="0" xfId="0" applyFont="1" applyBorder="1"/>
    <xf numFmtId="0" fontId="55" fillId="0" borderId="0" xfId="0" applyFont="1"/>
    <xf numFmtId="0" fontId="55" fillId="0" borderId="0" xfId="0" applyFont="1" applyFill="1"/>
    <xf numFmtId="0" fontId="52" fillId="0" borderId="0" xfId="0" applyFont="1"/>
    <xf numFmtId="0" fontId="34" fillId="0" borderId="0" xfId="0" applyFont="1" applyBorder="1"/>
    <xf numFmtId="0" fontId="34" fillId="0" borderId="0" xfId="1" applyFont="1" applyFill="1" applyBorder="1" applyAlignment="1">
      <alignment horizontal="left"/>
    </xf>
    <xf numFmtId="0" fontId="56" fillId="0" borderId="0" xfId="0" applyFont="1" applyBorder="1"/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Alignment="1">
      <alignment horizontal="right"/>
    </xf>
    <xf numFmtId="0" fontId="34" fillId="0" borderId="0" xfId="0" applyFont="1" applyFill="1"/>
    <xf numFmtId="0" fontId="57" fillId="0" borderId="0" xfId="35" applyFont="1" applyFill="1"/>
    <xf numFmtId="166" fontId="58" fillId="0" borderId="0" xfId="0" applyNumberFormat="1" applyFont="1" applyBorder="1"/>
    <xf numFmtId="1" fontId="29" fillId="0" borderId="0" xfId="0" applyNumberFormat="1" applyFont="1"/>
    <xf numFmtId="0" fontId="59" fillId="0" borderId="0" xfId="0" applyFont="1" applyBorder="1"/>
    <xf numFmtId="0" fontId="27" fillId="0" borderId="0" xfId="0" applyFont="1"/>
    <xf numFmtId="3" fontId="29" fillId="0" borderId="0" xfId="0" applyNumberFormat="1" applyFont="1" applyAlignment="1">
      <alignment horizontal="right"/>
    </xf>
    <xf numFmtId="3" fontId="27" fillId="0" borderId="0" xfId="0" applyNumberFormat="1" applyFont="1"/>
    <xf numFmtId="166" fontId="26" fillId="0" borderId="0" xfId="0" applyNumberFormat="1" applyFont="1"/>
    <xf numFmtId="1" fontId="30" fillId="0" borderId="0" xfId="0" applyNumberFormat="1" applyFont="1"/>
    <xf numFmtId="3" fontId="30" fillId="0" borderId="0" xfId="0" applyNumberFormat="1" applyFont="1"/>
    <xf numFmtId="1" fontId="40" fillId="0" borderId="0" xfId="0" applyNumberFormat="1" applyFont="1"/>
    <xf numFmtId="1" fontId="41" fillId="0" borderId="0" xfId="0" applyNumberFormat="1" applyFont="1"/>
    <xf numFmtId="0" fontId="11" fillId="0" borderId="17" xfId="0" applyFont="1" applyBorder="1" applyAlignment="1">
      <alignment vertical="top"/>
    </xf>
    <xf numFmtId="0" fontId="28" fillId="15" borderId="0" xfId="0" applyFont="1" applyFill="1" applyBorder="1" applyAlignment="1">
      <alignment horizontal="center" vertical="center" wrapText="1"/>
    </xf>
    <xf numFmtId="3" fontId="28" fillId="15" borderId="0" xfId="0" applyNumberFormat="1" applyFont="1" applyFill="1" applyBorder="1" applyAlignment="1">
      <alignment horizontal="center" vertical="center" wrapText="1"/>
    </xf>
    <xf numFmtId="3" fontId="43" fillId="16" borderId="0" xfId="0" applyNumberFormat="1" applyFont="1" applyFill="1" applyBorder="1" applyAlignment="1">
      <alignment horizontal="center" vertical="center" wrapText="1"/>
    </xf>
    <xf numFmtId="0" fontId="43" fillId="16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wrapText="1"/>
    </xf>
    <xf numFmtId="3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14" fontId="34" fillId="0" borderId="0" xfId="1" applyNumberFormat="1" applyFont="1" applyFill="1" applyBorder="1" applyAlignment="1">
      <alignment horizontal="left"/>
    </xf>
    <xf numFmtId="0" fontId="61" fillId="0" borderId="0" xfId="0" applyFont="1"/>
    <xf numFmtId="3" fontId="62" fillId="0" borderId="0" xfId="0" applyNumberFormat="1" applyFont="1" applyAlignment="1">
      <alignment horizontal="right"/>
    </xf>
    <xf numFmtId="3" fontId="63" fillId="0" borderId="0" xfId="0" applyNumberFormat="1" applyFont="1" applyAlignment="1">
      <alignment horizontal="right"/>
    </xf>
    <xf numFmtId="3" fontId="63" fillId="0" borderId="0" xfId="0" applyNumberFormat="1" applyFont="1"/>
    <xf numFmtId="169" fontId="62" fillId="0" borderId="0" xfId="0" applyNumberFormat="1" applyFont="1"/>
    <xf numFmtId="168" fontId="64" fillId="0" borderId="0" xfId="0" applyNumberFormat="1" applyFont="1"/>
    <xf numFmtId="0" fontId="65" fillId="0" borderId="0" xfId="0" applyFont="1" applyAlignment="1">
      <alignment horizontal="left"/>
    </xf>
    <xf numFmtId="0" fontId="66" fillId="0" borderId="0" xfId="0" applyFont="1"/>
    <xf numFmtId="0" fontId="62" fillId="0" borderId="0" xfId="0" applyFont="1" applyAlignment="1">
      <alignment horizontal="right"/>
    </xf>
    <xf numFmtId="0" fontId="62" fillId="0" borderId="0" xfId="0" applyFont="1"/>
    <xf numFmtId="3" fontId="61" fillId="0" borderId="0" xfId="0" applyNumberFormat="1" applyFont="1" applyAlignment="1">
      <alignment horizontal="right"/>
    </xf>
    <xf numFmtId="0" fontId="67" fillId="0" borderId="0" xfId="0" applyFont="1"/>
    <xf numFmtId="3" fontId="69" fillId="0" borderId="0" xfId="0" applyNumberFormat="1" applyFont="1" applyAlignment="1">
      <alignment horizontal="right"/>
    </xf>
    <xf numFmtId="3" fontId="69" fillId="0" borderId="0" xfId="0" applyNumberFormat="1" applyFont="1"/>
    <xf numFmtId="168" fontId="70" fillId="0" borderId="0" xfId="0" applyNumberFormat="1" applyFont="1"/>
    <xf numFmtId="0" fontId="69" fillId="0" borderId="0" xfId="0" applyFont="1" applyAlignment="1">
      <alignment horizontal="right"/>
    </xf>
    <xf numFmtId="166" fontId="68" fillId="0" borderId="0" xfId="0" applyNumberFormat="1" applyFont="1" applyAlignment="1">
      <alignment horizontal="right"/>
    </xf>
    <xf numFmtId="0" fontId="71" fillId="0" borderId="0" xfId="0" applyFont="1"/>
    <xf numFmtId="169" fontId="68" fillId="0" borderId="0" xfId="0" applyNumberFormat="1" applyFont="1" applyAlignment="1">
      <alignment horizontal="right"/>
    </xf>
    <xf numFmtId="168" fontId="72" fillId="0" borderId="0" xfId="0" applyNumberFormat="1" applyFont="1" applyAlignment="1">
      <alignment horizontal="right"/>
    </xf>
    <xf numFmtId="170" fontId="65" fillId="0" borderId="0" xfId="0" applyNumberFormat="1" applyFont="1"/>
    <xf numFmtId="170" fontId="66" fillId="0" borderId="0" xfId="0" applyNumberFormat="1" applyFont="1"/>
    <xf numFmtId="3" fontId="67" fillId="0" borderId="0" xfId="0" applyNumberFormat="1" applyFont="1"/>
    <xf numFmtId="10" fontId="73" fillId="0" borderId="0" xfId="0" applyNumberFormat="1" applyFont="1" applyAlignment="1">
      <alignment horizontal="center" vertical="center"/>
    </xf>
    <xf numFmtId="0" fontId="74" fillId="0" borderId="0" xfId="0" applyFont="1"/>
    <xf numFmtId="3" fontId="74" fillId="0" borderId="0" xfId="0" applyNumberFormat="1" applyFont="1" applyAlignment="1">
      <alignment horizontal="right"/>
    </xf>
    <xf numFmtId="166" fontId="75" fillId="0" borderId="0" xfId="0" applyNumberFormat="1" applyFont="1"/>
    <xf numFmtId="166" fontId="69" fillId="0" borderId="0" xfId="0" applyNumberFormat="1" applyFont="1" applyAlignment="1">
      <alignment horizontal="right"/>
    </xf>
    <xf numFmtId="4" fontId="62" fillId="0" borderId="0" xfId="0" applyNumberFormat="1" applyFont="1" applyAlignment="1">
      <alignment horizontal="right"/>
    </xf>
    <xf numFmtId="3" fontId="62" fillId="0" borderId="0" xfId="0" applyNumberFormat="1" applyFont="1"/>
    <xf numFmtId="0" fontId="61" fillId="0" borderId="0" xfId="0" applyFont="1" applyAlignment="1">
      <alignment horizontal="right"/>
    </xf>
    <xf numFmtId="0" fontId="76" fillId="0" borderId="0" xfId="0" applyFont="1" applyAlignment="1">
      <alignment horizontal="center"/>
    </xf>
    <xf numFmtId="168" fontId="77" fillId="0" borderId="0" xfId="0" applyNumberFormat="1" applyFont="1"/>
    <xf numFmtId="0" fontId="65" fillId="23" borderId="0" xfId="0" applyFont="1" applyFill="1"/>
    <xf numFmtId="170" fontId="65" fillId="23" borderId="0" xfId="0" applyNumberFormat="1" applyFont="1" applyFill="1"/>
    <xf numFmtId="170" fontId="68" fillId="24" borderId="0" xfId="0" applyNumberFormat="1" applyFont="1" applyFill="1"/>
    <xf numFmtId="0" fontId="2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3" fontId="29" fillId="0" borderId="0" xfId="0" applyNumberFormat="1" applyFont="1" applyAlignment="1">
      <alignment horizontal="left" vertical="center" wrapText="1"/>
    </xf>
    <xf numFmtId="4" fontId="29" fillId="0" borderId="0" xfId="0" applyNumberFormat="1" applyFont="1" applyAlignment="1">
      <alignment horizontal="left" vertical="center" wrapText="1"/>
    </xf>
    <xf numFmtId="168" fontId="78" fillId="0" borderId="0" xfId="0" applyNumberFormat="1" applyFont="1" applyAlignment="1">
      <alignment horizontal="left" vertical="center" wrapText="1"/>
    </xf>
    <xf numFmtId="4" fontId="29" fillId="22" borderId="0" xfId="0" applyNumberFormat="1" applyFont="1" applyFill="1" applyAlignment="1">
      <alignment horizontal="left" vertical="center" wrapText="1"/>
    </xf>
    <xf numFmtId="166" fontId="29" fillId="18" borderId="0" xfId="0" applyNumberFormat="1" applyFont="1" applyFill="1" applyAlignment="1">
      <alignment horizontal="left" vertical="center" wrapText="1"/>
    </xf>
    <xf numFmtId="166" fontId="27" fillId="18" borderId="0" xfId="0" applyNumberFormat="1" applyFont="1" applyFill="1" applyAlignment="1">
      <alignment horizontal="left" vertical="center" wrapText="1"/>
    </xf>
    <xf numFmtId="0" fontId="27" fillId="0" borderId="18" xfId="0" applyFont="1" applyBorder="1"/>
    <xf numFmtId="166" fontId="27" fillId="0" borderId="18" xfId="0" applyNumberFormat="1" applyFont="1" applyBorder="1"/>
    <xf numFmtId="168" fontId="79" fillId="0" borderId="18" xfId="0" applyNumberFormat="1" applyFont="1" applyBorder="1"/>
    <xf numFmtId="3" fontId="40" fillId="22" borderId="18" xfId="0" applyNumberFormat="1" applyFont="1" applyFill="1" applyBorder="1"/>
    <xf numFmtId="166" fontId="27" fillId="18" borderId="18" xfId="0" applyNumberFormat="1" applyFont="1" applyFill="1" applyBorder="1"/>
    <xf numFmtId="0" fontId="32" fillId="0" borderId="18" xfId="0" applyFont="1" applyBorder="1"/>
    <xf numFmtId="0" fontId="40" fillId="0" borderId="18" xfId="0" applyFont="1" applyBorder="1"/>
    <xf numFmtId="171" fontId="29" fillId="0" borderId="0" xfId="0" applyNumberFormat="1" applyFont="1"/>
    <xf numFmtId="3" fontId="29" fillId="0" borderId="0" xfId="0" applyNumberFormat="1" applyFont="1"/>
    <xf numFmtId="168" fontId="78" fillId="0" borderId="0" xfId="0" applyNumberFormat="1" applyFont="1"/>
    <xf numFmtId="3" fontId="30" fillId="22" borderId="0" xfId="0" applyNumberFormat="1" applyFont="1" applyFill="1"/>
    <xf numFmtId="166" fontId="29" fillId="18" borderId="0" xfId="0" applyNumberFormat="1" applyFont="1" applyFill="1"/>
    <xf numFmtId="166" fontId="29" fillId="18" borderId="0" xfId="0" applyNumberFormat="1" applyFont="1" applyFill="1" applyAlignment="1">
      <alignment horizontal="right"/>
    </xf>
    <xf numFmtId="166" fontId="29" fillId="0" borderId="0" xfId="0" applyNumberFormat="1" applyFont="1" applyAlignment="1">
      <alignment horizontal="right"/>
    </xf>
    <xf numFmtId="166" fontId="27" fillId="0" borderId="0" xfId="0" applyNumberFormat="1" applyFont="1"/>
    <xf numFmtId="0" fontId="31" fillId="0" borderId="0" xfId="0" applyFont="1"/>
    <xf numFmtId="0" fontId="30" fillId="0" borderId="0" xfId="0" applyFont="1"/>
    <xf numFmtId="1" fontId="62" fillId="0" borderId="0" xfId="0" applyNumberFormat="1" applyFont="1"/>
    <xf numFmtId="3" fontId="61" fillId="0" borderId="0" xfId="0" applyNumberFormat="1" applyFont="1"/>
    <xf numFmtId="167" fontId="62" fillId="0" borderId="0" xfId="0" applyNumberFormat="1" applyFont="1" applyAlignment="1">
      <alignment horizontal="right"/>
    </xf>
    <xf numFmtId="166" fontId="61" fillId="0" borderId="0" xfId="0" applyNumberFormat="1" applyFont="1"/>
    <xf numFmtId="1" fontId="67" fillId="0" borderId="0" xfId="0" applyNumberFormat="1" applyFont="1"/>
    <xf numFmtId="1" fontId="80" fillId="0" borderId="0" xfId="0" applyNumberFormat="1" applyFont="1"/>
    <xf numFmtId="0" fontId="81" fillId="0" borderId="0" xfId="0" applyFont="1"/>
    <xf numFmtId="1" fontId="82" fillId="0" borderId="0" xfId="0" applyNumberFormat="1" applyFont="1"/>
    <xf numFmtId="3" fontId="62" fillId="0" borderId="0" xfId="0" applyNumberFormat="1" applyFont="1" applyBorder="1" applyAlignment="1">
      <alignment horizontal="right"/>
    </xf>
    <xf numFmtId="3" fontId="69" fillId="0" borderId="0" xfId="0" applyNumberFormat="1" applyFont="1" applyBorder="1" applyAlignment="1">
      <alignment horizontal="right"/>
    </xf>
    <xf numFmtId="3" fontId="29" fillId="0" borderId="17" xfId="0" applyNumberFormat="1" applyFont="1" applyBorder="1" applyAlignment="1">
      <alignment horizontal="left" vertical="center" wrapText="1"/>
    </xf>
    <xf numFmtId="0" fontId="83" fillId="0" borderId="0" xfId="1" applyFont="1" applyFill="1" applyBorder="1" applyAlignment="1">
      <alignment horizontal="left"/>
    </xf>
    <xf numFmtId="0" fontId="56" fillId="0" borderId="0" xfId="0" applyFont="1"/>
    <xf numFmtId="0" fontId="54" fillId="0" borderId="0" xfId="0" applyFont="1" applyAlignment="1">
      <alignment horizontal="center"/>
    </xf>
    <xf numFmtId="0" fontId="69" fillId="0" borderId="0" xfId="0" applyFont="1"/>
    <xf numFmtId="4" fontId="84" fillId="0" borderId="0" xfId="0" applyNumberFormat="1" applyFont="1" applyAlignment="1">
      <alignment wrapText="1"/>
    </xf>
    <xf numFmtId="0" fontId="27" fillId="24" borderId="0" xfId="0" applyFont="1" applyFill="1" applyBorder="1" applyAlignment="1">
      <alignment horizontal="center" vertical="center" wrapText="1"/>
    </xf>
    <xf numFmtId="3" fontId="29" fillId="24" borderId="0" xfId="0" applyNumberFormat="1" applyFont="1" applyFill="1" applyBorder="1"/>
    <xf numFmtId="168" fontId="29" fillId="24" borderId="0" xfId="0" applyNumberFormat="1" applyFont="1" applyFill="1" applyBorder="1"/>
    <xf numFmtId="166" fontId="53" fillId="0" borderId="0" xfId="0" applyNumberFormat="1" applyFont="1" applyFill="1" applyBorder="1"/>
    <xf numFmtId="3" fontId="0" fillId="0" borderId="0" xfId="0" applyNumberFormat="1"/>
    <xf numFmtId="10" fontId="51" fillId="0" borderId="0" xfId="0" applyNumberFormat="1" applyFont="1" applyAlignment="1">
      <alignment horizontal="center" vertical="center"/>
    </xf>
    <xf numFmtId="166" fontId="85" fillId="0" borderId="0" xfId="0" applyNumberFormat="1" applyFont="1" applyAlignment="1">
      <alignment horizontal="right"/>
    </xf>
    <xf numFmtId="166" fontId="34" fillId="0" borderId="0" xfId="0" applyNumberFormat="1" applyFont="1"/>
    <xf numFmtId="166" fontId="27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8" fillId="20" borderId="0" xfId="0" applyFont="1" applyFill="1" applyAlignment="1">
      <alignment horizontal="center" vertical="center" wrapText="1"/>
    </xf>
    <xf numFmtId="3" fontId="28" fillId="20" borderId="0" xfId="0" applyNumberFormat="1" applyFont="1" applyFill="1" applyAlignment="1">
      <alignment horizontal="center" vertical="center" wrapText="1"/>
    </xf>
    <xf numFmtId="3" fontId="43" fillId="21" borderId="0" xfId="0" applyNumberFormat="1" applyFont="1" applyFill="1" applyAlignment="1">
      <alignment horizontal="center" vertical="center" wrapText="1"/>
    </xf>
    <xf numFmtId="0" fontId="43" fillId="21" borderId="0" xfId="0" applyFont="1" applyFill="1" applyAlignment="1">
      <alignment horizontal="center" vertical="center" wrapText="1"/>
    </xf>
    <xf numFmtId="3" fontId="29" fillId="0" borderId="19" xfId="0" applyNumberFormat="1" applyFont="1" applyBorder="1" applyAlignment="1">
      <alignment horizontal="right"/>
    </xf>
    <xf numFmtId="166" fontId="29" fillId="17" borderId="0" xfId="0" applyNumberFormat="1" applyFont="1" applyFill="1"/>
    <xf numFmtId="3" fontId="27" fillId="14" borderId="0" xfId="0" applyNumberFormat="1" applyFont="1" applyFill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/>
    <xf numFmtId="3" fontId="40" fillId="18" borderId="18" xfId="0" applyNumberFormat="1" applyFont="1" applyFill="1" applyBorder="1"/>
    <xf numFmtId="171" fontId="27" fillId="0" borderId="18" xfId="0" applyNumberFormat="1" applyFont="1" applyBorder="1"/>
    <xf numFmtId="0" fontId="68" fillId="0" borderId="0" xfId="0" applyFont="1"/>
    <xf numFmtId="0" fontId="68" fillId="0" borderId="0" xfId="0" applyFont="1" applyAlignment="1">
      <alignment horizontal="right"/>
    </xf>
    <xf numFmtId="0" fontId="39" fillId="26" borderId="0" xfId="0" applyFont="1" applyFill="1" applyBorder="1" applyAlignment="1">
      <alignment horizontal="center" vertical="center" wrapText="1"/>
    </xf>
    <xf numFmtId="0" fontId="42" fillId="14" borderId="0" xfId="0" applyFont="1" applyFill="1" applyBorder="1" applyAlignment="1">
      <alignment horizontal="center" vertical="center" wrapText="1"/>
    </xf>
    <xf numFmtId="0" fontId="86" fillId="0" borderId="0" xfId="1" applyFont="1" applyFill="1" applyBorder="1" applyAlignment="1">
      <alignment horizontal="left"/>
    </xf>
    <xf numFmtId="0" fontId="87" fillId="0" borderId="0" xfId="1" applyFont="1" applyFill="1" applyBorder="1" applyAlignment="1">
      <alignment horizontal="left"/>
    </xf>
    <xf numFmtId="0" fontId="84" fillId="0" borderId="0" xfId="0" applyFont="1"/>
    <xf numFmtId="0" fontId="57" fillId="0" borderId="0" xfId="35" applyFont="1"/>
    <xf numFmtId="4" fontId="34" fillId="0" borderId="0" xfId="0" applyNumberFormat="1" applyFont="1" applyAlignment="1">
      <alignment horizontal="right"/>
    </xf>
    <xf numFmtId="3" fontId="34" fillId="0" borderId="0" xfId="0" applyNumberFormat="1" applyFont="1"/>
    <xf numFmtId="168" fontId="88" fillId="0" borderId="0" xfId="0" applyNumberFormat="1" applyFont="1"/>
    <xf numFmtId="0" fontId="34" fillId="0" borderId="0" xfId="0" applyFont="1" applyAlignment="1">
      <alignment horizontal="right"/>
    </xf>
    <xf numFmtId="166" fontId="56" fillId="0" borderId="0" xfId="0" applyNumberFormat="1" applyFont="1" applyAlignment="1">
      <alignment horizontal="right"/>
    </xf>
    <xf numFmtId="3" fontId="66" fillId="0" borderId="0" xfId="0" applyNumberFormat="1" applyFont="1"/>
    <xf numFmtId="4" fontId="69" fillId="0" borderId="0" xfId="0" applyNumberFormat="1" applyFont="1" applyAlignment="1">
      <alignment horizontal="right"/>
    </xf>
    <xf numFmtId="166" fontId="54" fillId="0" borderId="0" xfId="0" applyNumberFormat="1" applyFont="1" applyBorder="1"/>
    <xf numFmtId="166" fontId="27" fillId="17" borderId="0" xfId="0" applyNumberFormat="1" applyFont="1" applyFill="1" applyBorder="1"/>
    <xf numFmtId="0" fontId="26" fillId="0" borderId="16" xfId="0" applyFont="1" applyBorder="1"/>
    <xf numFmtId="0" fontId="47" fillId="0" borderId="0" xfId="0" applyFont="1" applyAlignment="1">
      <alignment horizontal="right"/>
    </xf>
    <xf numFmtId="0" fontId="89" fillId="0" borderId="0" xfId="0" applyFont="1"/>
    <xf numFmtId="0" fontId="90" fillId="0" borderId="0" xfId="0" applyFont="1" applyBorder="1" applyAlignment="1">
      <alignment horizontal="right"/>
    </xf>
    <xf numFmtId="4" fontId="91" fillId="0" borderId="0" xfId="0" applyNumberFormat="1" applyFont="1" applyAlignment="1">
      <alignment wrapText="1"/>
    </xf>
    <xf numFmtId="170" fontId="92" fillId="0" borderId="0" xfId="0" applyNumberFormat="1" applyFont="1"/>
    <xf numFmtId="0" fontId="93" fillId="0" borderId="0" xfId="0" applyFont="1"/>
    <xf numFmtId="0" fontId="94" fillId="0" borderId="0" xfId="0" applyFont="1"/>
    <xf numFmtId="0" fontId="93" fillId="0" borderId="0" xfId="0" applyFont="1" applyBorder="1"/>
    <xf numFmtId="0" fontId="47" fillId="0" borderId="0" xfId="0" applyFont="1" applyBorder="1" applyAlignment="1">
      <alignment horizontal="right"/>
    </xf>
    <xf numFmtId="170" fontId="95" fillId="0" borderId="0" xfId="0" applyNumberFormat="1" applyFont="1" applyFill="1"/>
    <xf numFmtId="166" fontId="96" fillId="18" borderId="0" xfId="0" applyNumberFormat="1" applyFont="1" applyFill="1" applyAlignment="1">
      <alignment horizontal="center" wrapText="1"/>
    </xf>
    <xf numFmtId="166" fontId="47" fillId="18" borderId="0" xfId="0" applyNumberFormat="1" applyFont="1" applyFill="1" applyBorder="1"/>
    <xf numFmtId="166" fontId="47" fillId="18" borderId="0" xfId="0" applyNumberFormat="1" applyFont="1" applyFill="1"/>
    <xf numFmtId="166" fontId="47" fillId="18" borderId="0" xfId="0" applyNumberFormat="1" applyFont="1" applyFill="1" applyAlignment="1">
      <alignment horizontal="right"/>
    </xf>
    <xf numFmtId="0" fontId="47" fillId="0" borderId="0" xfId="0" applyFont="1"/>
    <xf numFmtId="3" fontId="29" fillId="0" borderId="0" xfId="0" applyNumberFormat="1" applyFont="1" applyBorder="1"/>
    <xf numFmtId="0" fontId="47" fillId="0" borderId="0" xfId="0" applyFont="1" applyBorder="1"/>
    <xf numFmtId="0" fontId="27" fillId="19" borderId="0" xfId="0" applyFont="1" applyFill="1" applyBorder="1" applyAlignment="1">
      <alignment horizontal="center" vertical="center" wrapText="1"/>
    </xf>
    <xf numFmtId="0" fontId="100" fillId="0" borderId="0" xfId="1" applyFont="1"/>
    <xf numFmtId="0" fontId="101" fillId="0" borderId="0" xfId="0" applyFont="1"/>
    <xf numFmtId="0" fontId="102" fillId="0" borderId="0" xfId="0" applyFont="1"/>
    <xf numFmtId="0" fontId="103" fillId="0" borderId="0" xfId="0" applyFont="1" applyAlignment="1">
      <alignment horizontal="center" vertical="center" wrapText="1"/>
    </xf>
    <xf numFmtId="166" fontId="104" fillId="0" borderId="0" xfId="0" applyNumberFormat="1" applyFont="1"/>
    <xf numFmtId="168" fontId="104" fillId="0" borderId="0" xfId="0" applyNumberFormat="1" applyFont="1"/>
    <xf numFmtId="0" fontId="106" fillId="0" borderId="0" xfId="0" applyFont="1"/>
    <xf numFmtId="0" fontId="0" fillId="0" borderId="0" xfId="0" applyFill="1"/>
    <xf numFmtId="0" fontId="11" fillId="0" borderId="0" xfId="0" applyFont="1" applyFill="1"/>
    <xf numFmtId="0" fontId="103" fillId="28" borderId="0" xfId="0" quotePrefix="1" applyFont="1" applyFill="1" applyAlignment="1">
      <alignment horizontal="center"/>
    </xf>
    <xf numFmtId="0" fontId="103" fillId="28" borderId="0" xfId="0" applyFont="1" applyFill="1" applyAlignment="1">
      <alignment horizontal="center" vertical="center" wrapText="1"/>
    </xf>
    <xf numFmtId="166" fontId="104" fillId="28" borderId="0" xfId="0" applyNumberFormat="1" applyFont="1" applyFill="1"/>
    <xf numFmtId="0" fontId="103" fillId="28" borderId="0" xfId="0" applyFont="1" applyFill="1" applyAlignment="1">
      <alignment horizontal="center"/>
    </xf>
    <xf numFmtId="17" fontId="103" fillId="29" borderId="0" xfId="0" quotePrefix="1" applyNumberFormat="1" applyFont="1" applyFill="1" applyAlignment="1">
      <alignment horizontal="center"/>
    </xf>
    <xf numFmtId="0" fontId="103" fillId="29" borderId="0" xfId="0" applyFont="1" applyFill="1" applyAlignment="1">
      <alignment horizontal="center" vertical="center" wrapText="1"/>
    </xf>
    <xf numFmtId="166" fontId="105" fillId="30" borderId="0" xfId="0" applyNumberFormat="1" applyFont="1" applyFill="1"/>
    <xf numFmtId="0" fontId="103" fillId="29" borderId="0" xfId="0" applyFont="1" applyFill="1" applyAlignment="1">
      <alignment horizontal="center"/>
    </xf>
    <xf numFmtId="0" fontId="48" fillId="0" borderId="0" xfId="0" applyFont="1"/>
    <xf numFmtId="3" fontId="29" fillId="25" borderId="20" xfId="0" applyNumberFormat="1" applyFont="1" applyFill="1" applyBorder="1" applyAlignment="1">
      <alignment horizontal="right"/>
    </xf>
    <xf numFmtId="3" fontId="29" fillId="22" borderId="20" xfId="0" applyNumberFormat="1" applyFont="1" applyFill="1" applyBorder="1" applyAlignment="1">
      <alignment horizontal="right"/>
    </xf>
    <xf numFmtId="166" fontId="110" fillId="28" borderId="0" xfId="0" applyNumberFormat="1" applyFont="1" applyFill="1"/>
    <xf numFmtId="166" fontId="110" fillId="29" borderId="0" xfId="0" applyNumberFormat="1" applyFont="1" applyFill="1"/>
    <xf numFmtId="166" fontId="109" fillId="0" borderId="0" xfId="0" applyNumberFormat="1" applyFont="1" applyFill="1" applyAlignment="1">
      <alignment vertical="top"/>
    </xf>
    <xf numFmtId="166" fontId="110" fillId="28" borderId="0" xfId="0" applyNumberFormat="1" applyFont="1" applyFill="1" applyAlignment="1">
      <alignment horizontal="right"/>
    </xf>
    <xf numFmtId="166" fontId="110" fillId="29" borderId="0" xfId="0" applyNumberFormat="1" applyFont="1" applyFill="1" applyAlignment="1">
      <alignment horizontal="right"/>
    </xf>
    <xf numFmtId="166" fontId="111" fillId="28" borderId="0" xfId="0" applyNumberFormat="1" applyFont="1" applyFill="1" applyAlignment="1">
      <alignment horizontal="center" wrapText="1"/>
    </xf>
    <xf numFmtId="166" fontId="111" fillId="29" borderId="0" xfId="0" applyNumberFormat="1" applyFont="1" applyFill="1" applyAlignment="1">
      <alignment horizontal="center" wrapText="1"/>
    </xf>
    <xf numFmtId="166" fontId="112" fillId="0" borderId="0" xfId="0" applyNumberFormat="1" applyFont="1" applyFill="1" applyAlignment="1">
      <alignment horizontal="center" wrapText="1"/>
    </xf>
    <xf numFmtId="0" fontId="90" fillId="0" borderId="0" xfId="0" applyFont="1" applyFill="1"/>
    <xf numFmtId="0" fontId="113" fillId="0" borderId="0" xfId="0" applyFont="1" applyFill="1"/>
    <xf numFmtId="0" fontId="113" fillId="0" borderId="0" xfId="1" applyFont="1" applyFill="1"/>
    <xf numFmtId="0" fontId="38" fillId="0" borderId="0" xfId="0" applyFont="1" applyFill="1"/>
    <xf numFmtId="0" fontId="27" fillId="0" borderId="0" xfId="0" applyFont="1" applyFill="1"/>
    <xf numFmtId="0" fontId="115" fillId="0" borderId="0" xfId="0" applyFont="1" applyFill="1" applyAlignment="1">
      <alignment horizontal="center" wrapText="1"/>
    </xf>
    <xf numFmtId="0" fontId="115" fillId="0" borderId="21" xfId="0" applyFont="1" applyFill="1" applyBorder="1" applyAlignment="1">
      <alignment horizontal="center" wrapText="1"/>
    </xf>
    <xf numFmtId="0" fontId="116" fillId="0" borderId="21" xfId="0" applyFont="1" applyFill="1" applyBorder="1" applyAlignment="1">
      <alignment horizontal="center" wrapText="1"/>
    </xf>
    <xf numFmtId="166" fontId="113" fillId="0" borderId="21" xfId="0" applyNumberFormat="1" applyFont="1" applyFill="1" applyBorder="1"/>
    <xf numFmtId="166" fontId="114" fillId="0" borderId="21" xfId="0" applyNumberFormat="1" applyFont="1" applyFill="1" applyBorder="1"/>
    <xf numFmtId="166" fontId="29" fillId="0" borderId="21" xfId="0" applyNumberFormat="1" applyFont="1" applyBorder="1"/>
    <xf numFmtId="166" fontId="46" fillId="0" borderId="21" xfId="0" applyNumberFormat="1" applyFont="1" applyFill="1" applyBorder="1"/>
    <xf numFmtId="166" fontId="27" fillId="0" borderId="21" xfId="0" applyNumberFormat="1" applyFont="1" applyFill="1" applyBorder="1"/>
    <xf numFmtId="0" fontId="113" fillId="0" borderId="21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10" fontId="113" fillId="0" borderId="21" xfId="0" applyNumberFormat="1" applyFont="1" applyFill="1" applyBorder="1"/>
    <xf numFmtId="10" fontId="115" fillId="0" borderId="21" xfId="0" applyNumberFormat="1" applyFont="1" applyFill="1" applyBorder="1"/>
    <xf numFmtId="0" fontId="48" fillId="0" borderId="0" xfId="0" applyFont="1" applyFill="1"/>
    <xf numFmtId="0" fontId="108" fillId="0" borderId="0" xfId="0" applyFont="1" applyFill="1"/>
    <xf numFmtId="166" fontId="108" fillId="0" borderId="0" xfId="0" applyNumberFormat="1" applyFont="1" applyFill="1"/>
    <xf numFmtId="0" fontId="117" fillId="0" borderId="0" xfId="0" applyFont="1"/>
    <xf numFmtId="0" fontId="108" fillId="0" borderId="0" xfId="0" applyFont="1"/>
    <xf numFmtId="0" fontId="48" fillId="0" borderId="0" xfId="1" applyFont="1"/>
    <xf numFmtId="0" fontId="106" fillId="0" borderId="0" xfId="0" applyFont="1" applyFill="1"/>
    <xf numFmtId="166" fontId="106" fillId="0" borderId="0" xfId="0" applyNumberFormat="1" applyFont="1" applyFill="1"/>
    <xf numFmtId="0" fontId="90" fillId="0" borderId="0" xfId="0" applyFont="1"/>
    <xf numFmtId="0" fontId="118" fillId="0" borderId="0" xfId="0" applyFont="1"/>
    <xf numFmtId="0" fontId="90" fillId="0" borderId="0" xfId="1" applyFont="1"/>
    <xf numFmtId="0" fontId="119" fillId="0" borderId="0" xfId="0" applyFont="1"/>
    <xf numFmtId="4" fontId="119" fillId="0" borderId="0" xfId="0" applyNumberFormat="1" applyFont="1" applyAlignment="1">
      <alignment wrapText="1"/>
    </xf>
    <xf numFmtId="0" fontId="120" fillId="0" borderId="0" xfId="0" applyFont="1"/>
    <xf numFmtId="170" fontId="97" fillId="0" borderId="0" xfId="0" applyNumberFormat="1" applyFont="1" applyFill="1"/>
    <xf numFmtId="166" fontId="47" fillId="18" borderId="19" xfId="0" applyNumberFormat="1" applyFont="1" applyFill="1" applyBorder="1"/>
    <xf numFmtId="166" fontId="47" fillId="18" borderId="22" xfId="0" applyNumberFormat="1" applyFont="1" applyFill="1" applyBorder="1"/>
    <xf numFmtId="3" fontId="110" fillId="0" borderId="0" xfId="0" applyNumberFormat="1" applyFont="1" applyFill="1" applyBorder="1" applyAlignment="1">
      <alignment horizontal="right"/>
    </xf>
    <xf numFmtId="0" fontId="122" fillId="0" borderId="0" xfId="0" applyFont="1" applyAlignment="1">
      <alignment horizontal="center" vertical="center" wrapText="1"/>
    </xf>
    <xf numFmtId="166" fontId="56" fillId="0" borderId="17" xfId="0" applyNumberFormat="1" applyFont="1" applyFill="1" applyBorder="1" applyAlignment="1">
      <alignment horizontal="right" vertical="top"/>
    </xf>
    <xf numFmtId="0" fontId="123" fillId="0" borderId="0" xfId="0" applyFont="1" applyFill="1" applyAlignment="1">
      <alignment wrapText="1"/>
    </xf>
    <xf numFmtId="0" fontId="121" fillId="0" borderId="17" xfId="0" applyFont="1" applyBorder="1" applyAlignment="1">
      <alignment vertical="top"/>
    </xf>
    <xf numFmtId="166" fontId="121" fillId="28" borderId="17" xfId="0" applyNumberFormat="1" applyFont="1" applyFill="1" applyBorder="1" applyAlignment="1">
      <alignment vertical="top"/>
    </xf>
    <xf numFmtId="166" fontId="124" fillId="30" borderId="17" xfId="0" applyNumberFormat="1" applyFont="1" applyFill="1" applyBorder="1" applyAlignment="1">
      <alignment vertical="top"/>
    </xf>
    <xf numFmtId="166" fontId="121" fillId="0" borderId="17" xfId="0" applyNumberFormat="1" applyFont="1" applyBorder="1" applyAlignment="1">
      <alignment vertical="top"/>
    </xf>
    <xf numFmtId="168" fontId="121" fillId="0" borderId="17" xfId="0" applyNumberFormat="1" applyFont="1" applyBorder="1" applyAlignment="1">
      <alignment vertical="top"/>
    </xf>
    <xf numFmtId="3" fontId="121" fillId="0" borderId="17" xfId="0" applyNumberFormat="1" applyFont="1" applyBorder="1" applyAlignment="1">
      <alignment vertical="top"/>
    </xf>
    <xf numFmtId="166" fontId="56" fillId="28" borderId="17" xfId="0" applyNumberFormat="1" applyFont="1" applyFill="1" applyBorder="1" applyAlignment="1">
      <alignment vertical="top"/>
    </xf>
    <xf numFmtId="166" fontId="56" fillId="29" borderId="17" xfId="0" applyNumberFormat="1" applyFont="1" applyFill="1" applyBorder="1" applyAlignment="1">
      <alignment vertical="top"/>
    </xf>
    <xf numFmtId="166" fontId="56" fillId="0" borderId="17" xfId="0" applyNumberFormat="1" applyFont="1" applyFill="1" applyBorder="1" applyAlignment="1">
      <alignment vertical="top"/>
    </xf>
    <xf numFmtId="0" fontId="34" fillId="0" borderId="0" xfId="0" applyFont="1" applyAlignment="1">
      <alignment vertical="top"/>
    </xf>
    <xf numFmtId="3" fontId="113" fillId="0" borderId="0" xfId="0" applyNumberFormat="1" applyFont="1" applyFill="1"/>
    <xf numFmtId="3" fontId="27" fillId="0" borderId="0" xfId="0" applyNumberFormat="1" applyFont="1" applyFill="1"/>
    <xf numFmtId="3" fontId="29" fillId="25" borderId="23" xfId="0" applyNumberFormat="1" applyFont="1" applyFill="1" applyBorder="1" applyAlignment="1">
      <alignment horizontal="right"/>
    </xf>
    <xf numFmtId="166" fontId="97" fillId="18" borderId="24" xfId="0" applyNumberFormat="1" applyFont="1" applyFill="1" applyBorder="1" applyAlignment="1">
      <alignment vertical="top"/>
    </xf>
    <xf numFmtId="0" fontId="27" fillId="0" borderId="24" xfId="0" applyFont="1" applyBorder="1" applyAlignment="1">
      <alignment vertical="top"/>
    </xf>
    <xf numFmtId="166" fontId="27" fillId="0" borderId="24" xfId="0" applyNumberFormat="1" applyFont="1" applyFill="1" applyBorder="1" applyAlignment="1">
      <alignment horizontal="right" vertical="top"/>
    </xf>
    <xf numFmtId="166" fontId="27" fillId="17" borderId="24" xfId="0" applyNumberFormat="1" applyFont="1" applyFill="1" applyBorder="1" applyAlignment="1">
      <alignment horizontal="right" vertical="top"/>
    </xf>
    <xf numFmtId="166" fontId="27" fillId="14" borderId="24" xfId="0" applyNumberFormat="1" applyFont="1" applyFill="1" applyBorder="1" applyAlignment="1">
      <alignment horizontal="right" vertical="top"/>
    </xf>
    <xf numFmtId="166" fontId="27" fillId="0" borderId="24" xfId="0" applyNumberFormat="1" applyFont="1" applyBorder="1" applyAlignment="1">
      <alignment horizontal="right" vertical="top"/>
    </xf>
    <xf numFmtId="3" fontId="27" fillId="24" borderId="24" xfId="0" applyNumberFormat="1" applyFont="1" applyFill="1" applyBorder="1" applyAlignment="1">
      <alignment vertical="top"/>
    </xf>
    <xf numFmtId="168" fontId="27" fillId="24" borderId="24" xfId="0" applyNumberFormat="1" applyFont="1" applyFill="1" applyBorder="1" applyAlignment="1">
      <alignment vertical="top"/>
    </xf>
    <xf numFmtId="0" fontId="11" fillId="0" borderId="24" xfId="0" applyFont="1" applyBorder="1" applyAlignment="1">
      <alignment vertical="top"/>
    </xf>
    <xf numFmtId="168" fontId="27" fillId="0" borderId="24" xfId="0" applyNumberFormat="1" applyFont="1" applyBorder="1" applyAlignment="1">
      <alignment vertical="top"/>
    </xf>
    <xf numFmtId="168" fontId="11" fillId="0" borderId="24" xfId="0" applyNumberFormat="1" applyFont="1" applyBorder="1" applyAlignment="1">
      <alignment vertical="top"/>
    </xf>
    <xf numFmtId="166" fontId="27" fillId="0" borderId="24" xfId="0" applyNumberFormat="1" applyFont="1" applyBorder="1" applyAlignment="1">
      <alignment vertical="top"/>
    </xf>
    <xf numFmtId="166" fontId="27" fillId="17" borderId="24" xfId="0" applyNumberFormat="1" applyFont="1" applyFill="1" applyBorder="1" applyAlignment="1">
      <alignment vertical="top"/>
    </xf>
    <xf numFmtId="3" fontId="27" fillId="22" borderId="24" xfId="0" applyNumberFormat="1" applyFont="1" applyFill="1" applyBorder="1" applyAlignment="1">
      <alignment vertical="top"/>
    </xf>
    <xf numFmtId="166" fontId="27" fillId="14" borderId="24" xfId="0" applyNumberFormat="1" applyFont="1" applyFill="1" applyBorder="1" applyAlignment="1">
      <alignment vertical="top"/>
    </xf>
    <xf numFmtId="14" fontId="125" fillId="0" borderId="0" xfId="1" quotePrefix="1" applyNumberFormat="1" applyFont="1" applyFill="1" applyBorder="1" applyAlignment="1">
      <alignment horizontal="left"/>
    </xf>
    <xf numFmtId="0" fontId="28" fillId="15" borderId="0" xfId="0" applyFont="1" applyFill="1" applyBorder="1" applyAlignment="1">
      <alignment horizontal="right" vertical="center" wrapText="1"/>
    </xf>
    <xf numFmtId="0" fontId="27" fillId="0" borderId="24" xfId="0" applyFont="1" applyBorder="1" applyAlignment="1">
      <alignment horizontal="right" vertical="top"/>
    </xf>
    <xf numFmtId="3" fontId="30" fillId="0" borderId="0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right"/>
    </xf>
    <xf numFmtId="1" fontId="30" fillId="0" borderId="0" xfId="0" applyNumberFormat="1" applyFont="1" applyBorder="1" applyAlignment="1">
      <alignment horizontal="right"/>
    </xf>
    <xf numFmtId="1" fontId="41" fillId="0" borderId="0" xfId="0" applyNumberFormat="1" applyFont="1" applyBorder="1" applyAlignment="1">
      <alignment horizontal="right"/>
    </xf>
    <xf numFmtId="3" fontId="31" fillId="0" borderId="0" xfId="0" applyNumberFormat="1" applyFont="1" applyAlignment="1">
      <alignment horizontal="right"/>
    </xf>
    <xf numFmtId="3" fontId="97" fillId="0" borderId="0" xfId="0" applyNumberFormat="1" applyFont="1" applyAlignment="1"/>
    <xf numFmtId="0" fontId="97" fillId="0" borderId="0" xfId="0" applyFont="1" applyBorder="1" applyAlignment="1"/>
    <xf numFmtId="0" fontId="128" fillId="0" borderId="0" xfId="0" applyFont="1" applyAlignment="1"/>
    <xf numFmtId="166" fontId="97" fillId="0" borderId="24" xfId="0" applyNumberFormat="1" applyFont="1" applyBorder="1" applyAlignment="1">
      <alignment vertical="top"/>
    </xf>
    <xf numFmtId="0" fontId="47" fillId="0" borderId="0" xfId="39" applyFont="1" applyAlignment="1" applyProtection="1">
      <protection locked="0"/>
    </xf>
    <xf numFmtId="3" fontId="97" fillId="0" borderId="0" xfId="0" applyNumberFormat="1" applyFont="1" applyBorder="1" applyAlignment="1"/>
    <xf numFmtId="170" fontId="126" fillId="0" borderId="0" xfId="35" applyNumberFormat="1" applyFont="1" applyAlignment="1">
      <alignment horizontal="left"/>
    </xf>
    <xf numFmtId="0" fontId="107" fillId="0" borderId="0" xfId="35" applyFont="1" applyFill="1" applyAlignment="1">
      <alignment horizontal="left"/>
    </xf>
    <xf numFmtId="0" fontId="48" fillId="0" borderId="0" xfId="0" applyFont="1" applyBorder="1" applyAlignment="1">
      <alignment horizontal="left"/>
    </xf>
    <xf numFmtId="0" fontId="108" fillId="0" borderId="0" xfId="0" applyFont="1" applyBorder="1" applyAlignment="1">
      <alignment horizontal="left"/>
    </xf>
    <xf numFmtId="0" fontId="48" fillId="0" borderId="0" xfId="0" applyFont="1" applyAlignment="1">
      <alignment horizontal="left"/>
    </xf>
    <xf numFmtId="0" fontId="129" fillId="0" borderId="0" xfId="0" applyFont="1"/>
    <xf numFmtId="0" fontId="110" fillId="0" borderId="0" xfId="0" applyFont="1" applyAlignment="1">
      <alignment vertical="top"/>
    </xf>
    <xf numFmtId="3" fontId="29" fillId="0" borderId="23" xfId="0" applyNumberFormat="1" applyFont="1" applyFill="1" applyBorder="1" applyAlignment="1">
      <alignment horizontal="right"/>
    </xf>
    <xf numFmtId="3" fontId="29" fillId="0" borderId="20" xfId="0" applyNumberFormat="1" applyFont="1" applyFill="1" applyBorder="1" applyAlignment="1">
      <alignment horizontal="right"/>
    </xf>
    <xf numFmtId="166" fontId="97" fillId="18" borderId="0" xfId="0" applyNumberFormat="1" applyFont="1" applyFill="1" applyBorder="1" applyAlignment="1">
      <alignment horizontal="right" vertical="top"/>
    </xf>
    <xf numFmtId="3" fontId="96" fillId="27" borderId="17" xfId="0" applyNumberFormat="1" applyFont="1" applyFill="1" applyBorder="1" applyAlignment="1">
      <alignment horizontal="center" vertical="center" wrapText="1"/>
    </xf>
    <xf numFmtId="166" fontId="47" fillId="18" borderId="0" xfId="0" applyNumberFormat="1" applyFont="1" applyFill="1" applyBorder="1" applyAlignment="1">
      <alignment horizontal="right" vertical="top"/>
    </xf>
    <xf numFmtId="3" fontId="27" fillId="0" borderId="0" xfId="0" applyNumberFormat="1" applyFont="1" applyFill="1" applyBorder="1" applyAlignment="1">
      <alignment horizontal="right" vertical="top"/>
    </xf>
    <xf numFmtId="3" fontId="27" fillId="0" borderId="0" xfId="0" applyNumberFormat="1" applyFont="1" applyFill="1" applyBorder="1" applyAlignment="1">
      <alignment horizontal="right"/>
    </xf>
    <xf numFmtId="166" fontId="110" fillId="18" borderId="0" xfId="0" applyNumberFormat="1" applyFont="1" applyFill="1"/>
    <xf numFmtId="166" fontId="105" fillId="27" borderId="0" xfId="0" applyNumberFormat="1" applyFont="1" applyFill="1"/>
    <xf numFmtId="166" fontId="124" fillId="27" borderId="17" xfId="0" applyNumberFormat="1" applyFont="1" applyFill="1" applyBorder="1" applyAlignment="1">
      <alignment vertical="top"/>
    </xf>
    <xf numFmtId="17" fontId="103" fillId="18" borderId="0" xfId="0" quotePrefix="1" applyNumberFormat="1" applyFont="1" applyFill="1" applyAlignment="1">
      <alignment horizontal="center"/>
    </xf>
    <xf numFmtId="166" fontId="56" fillId="18" borderId="17" xfId="0" applyNumberFormat="1" applyFont="1" applyFill="1" applyBorder="1" applyAlignment="1">
      <alignment vertical="top"/>
    </xf>
    <xf numFmtId="0" fontId="103" fillId="18" borderId="0" xfId="0" applyFont="1" applyFill="1" applyAlignment="1">
      <alignment horizontal="center" vertical="center" wrapText="1"/>
    </xf>
    <xf numFmtId="166" fontId="111" fillId="18" borderId="0" xfId="0" applyNumberFormat="1" applyFont="1" applyFill="1" applyAlignment="1">
      <alignment horizontal="center" wrapText="1"/>
    </xf>
    <xf numFmtId="3" fontId="46" fillId="0" borderId="0" xfId="49" applyNumberFormat="1" applyFont="1"/>
    <xf numFmtId="3" fontId="46" fillId="0" borderId="21" xfId="49" applyNumberFormat="1" applyFont="1" applyBorder="1"/>
    <xf numFmtId="166" fontId="110" fillId="18" borderId="0" xfId="0" applyNumberFormat="1" applyFont="1" applyFill="1" applyAlignment="1">
      <alignment horizontal="right"/>
    </xf>
    <xf numFmtId="1" fontId="109" fillId="0" borderId="0" xfId="0" applyNumberFormat="1" applyFont="1" applyFill="1" applyBorder="1" applyAlignment="1">
      <alignment vertical="top"/>
    </xf>
    <xf numFmtId="0" fontId="115" fillId="0" borderId="0" xfId="0" applyFont="1" applyFill="1"/>
    <xf numFmtId="0" fontId="103" fillId="0" borderId="0" xfId="0" applyFont="1"/>
    <xf numFmtId="3" fontId="133" fillId="0" borderId="0" xfId="0" applyNumberFormat="1" applyFont="1"/>
    <xf numFmtId="0" fontId="134" fillId="0" borderId="0" xfId="0" applyFont="1"/>
    <xf numFmtId="3" fontId="136" fillId="0" borderId="0" xfId="0" applyNumberFormat="1" applyFont="1" applyAlignment="1">
      <alignment horizontal="right"/>
    </xf>
    <xf numFmtId="4" fontId="136" fillId="0" borderId="0" xfId="0" applyNumberFormat="1" applyFont="1" applyAlignment="1">
      <alignment horizontal="right"/>
    </xf>
    <xf numFmtId="3" fontId="136" fillId="0" borderId="0" xfId="0" applyNumberFormat="1" applyFont="1"/>
    <xf numFmtId="168" fontId="137" fillId="0" borderId="0" xfId="0" applyNumberFormat="1" applyFont="1"/>
    <xf numFmtId="4" fontId="134" fillId="0" borderId="0" xfId="0" applyNumberFormat="1" applyFont="1" applyAlignment="1">
      <alignment wrapText="1"/>
    </xf>
    <xf numFmtId="0" fontId="136" fillId="0" borderId="0" xfId="0" applyFont="1" applyAlignment="1">
      <alignment horizontal="right"/>
    </xf>
    <xf numFmtId="166" fontId="136" fillId="0" borderId="0" xfId="0" applyNumberFormat="1" applyFont="1"/>
    <xf numFmtId="166" fontId="135" fillId="0" borderId="0" xfId="0" applyNumberFormat="1" applyFont="1" applyAlignment="1">
      <alignment horizontal="right"/>
    </xf>
    <xf numFmtId="0" fontId="138" fillId="0" borderId="0" xfId="0" applyFont="1"/>
    <xf numFmtId="0" fontId="116" fillId="0" borderId="0" xfId="0" applyFont="1"/>
    <xf numFmtId="0" fontId="139" fillId="0" borderId="0" xfId="0" applyFont="1"/>
    <xf numFmtId="0" fontId="114" fillId="0" borderId="0" xfId="0" applyFont="1"/>
    <xf numFmtId="0" fontId="114" fillId="0" borderId="0" xfId="0" applyFont="1" applyAlignment="1">
      <alignment vertical="top" wrapText="1"/>
    </xf>
    <xf numFmtId="0" fontId="11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3" fontId="116" fillId="0" borderId="0" xfId="0" applyNumberFormat="1" applyFont="1"/>
    <xf numFmtId="3" fontId="114" fillId="0" borderId="0" xfId="0" applyNumberFormat="1" applyFont="1"/>
    <xf numFmtId="168" fontId="114" fillId="0" borderId="0" xfId="0" applyNumberFormat="1" applyFont="1"/>
    <xf numFmtId="0" fontId="2" fillId="0" borderId="0" xfId="0" applyFont="1"/>
    <xf numFmtId="10" fontId="78" fillId="0" borderId="0" xfId="0" applyNumberFormat="1" applyFont="1" applyBorder="1"/>
    <xf numFmtId="0" fontId="29" fillId="18" borderId="0" xfId="0" applyFont="1" applyFill="1" applyAlignment="1">
      <alignment horizontal="left" vertical="center" wrapText="1"/>
    </xf>
    <xf numFmtId="166" fontId="29" fillId="0" borderId="26" xfId="0" applyNumberFormat="1" applyFont="1" applyBorder="1"/>
    <xf numFmtId="3" fontId="27" fillId="0" borderId="0" xfId="0" applyNumberFormat="1" applyFont="1" applyAlignment="1">
      <alignment horizontal="left" vertical="center" wrapText="1"/>
    </xf>
    <xf numFmtId="3" fontId="29" fillId="22" borderId="16" xfId="0" applyNumberFormat="1" applyFont="1" applyFill="1" applyBorder="1"/>
    <xf numFmtId="166" fontId="27" fillId="22" borderId="24" xfId="0" applyNumberFormat="1" applyFont="1" applyFill="1" applyBorder="1" applyAlignment="1">
      <alignment horizontal="right" vertical="top"/>
    </xf>
    <xf numFmtId="0" fontId="45" fillId="0" borderId="0" xfId="35"/>
    <xf numFmtId="0" fontId="141" fillId="0" borderId="0" xfId="0" applyFont="1"/>
    <xf numFmtId="0" fontId="114" fillId="22" borderId="0" xfId="0" applyFont="1" applyFill="1"/>
    <xf numFmtId="0" fontId="114" fillId="22" borderId="0" xfId="0" applyFont="1" applyFill="1" applyAlignment="1">
      <alignment vertical="top" wrapText="1"/>
    </xf>
    <xf numFmtId="0" fontId="114" fillId="18" borderId="0" xfId="0" applyFont="1" applyFill="1"/>
    <xf numFmtId="0" fontId="114" fillId="18" borderId="0" xfId="0" applyFont="1" applyFill="1" applyAlignment="1">
      <alignment vertical="top" wrapText="1"/>
    </xf>
    <xf numFmtId="0" fontId="142" fillId="0" borderId="0" xfId="0" applyFont="1"/>
    <xf numFmtId="0" fontId="143" fillId="0" borderId="0" xfId="0" applyFont="1"/>
    <xf numFmtId="3" fontId="144" fillId="0" borderId="0" xfId="0" applyNumberFormat="1" applyFont="1" applyAlignment="1">
      <alignment horizontal="right"/>
    </xf>
    <xf numFmtId="0" fontId="145" fillId="0" borderId="0" xfId="35" applyFont="1"/>
    <xf numFmtId="0" fontId="144" fillId="0" borderId="0" xfId="0" applyFont="1"/>
    <xf numFmtId="0" fontId="146" fillId="0" borderId="0" xfId="0" applyFont="1"/>
    <xf numFmtId="3" fontId="147" fillId="0" borderId="0" xfId="0" applyNumberFormat="1" applyFont="1" applyAlignment="1">
      <alignment horizontal="right"/>
    </xf>
    <xf numFmtId="10" fontId="148" fillId="0" borderId="0" xfId="0" applyNumberFormat="1" applyFont="1" applyAlignment="1">
      <alignment horizontal="center" vertical="center"/>
    </xf>
    <xf numFmtId="14" fontId="144" fillId="0" borderId="0" xfId="1" applyNumberFormat="1" applyFont="1" applyFill="1" applyBorder="1" applyAlignment="1">
      <alignment horizontal="left"/>
    </xf>
    <xf numFmtId="0" fontId="149" fillId="0" borderId="0" xfId="0" applyFont="1"/>
    <xf numFmtId="0" fontId="116" fillId="18" borderId="0" xfId="0" applyFont="1" applyFill="1" applyAlignment="1">
      <alignment vertical="top" wrapText="1"/>
    </xf>
    <xf numFmtId="0" fontId="116" fillId="22" borderId="0" xfId="0" applyFont="1" applyFill="1" applyAlignment="1">
      <alignment vertical="top" wrapText="1"/>
    </xf>
    <xf numFmtId="0" fontId="116" fillId="22" borderId="0" xfId="0" applyFont="1" applyFill="1"/>
    <xf numFmtId="0" fontId="116" fillId="18" borderId="0" xfId="0" applyFont="1" applyFill="1"/>
    <xf numFmtId="0" fontId="116" fillId="0" borderId="0" xfId="0" applyFont="1" applyAlignment="1">
      <alignment vertical="top"/>
    </xf>
    <xf numFmtId="3" fontId="116" fillId="0" borderId="0" xfId="0" applyNumberFormat="1" applyFont="1" applyAlignment="1">
      <alignment vertical="top"/>
    </xf>
    <xf numFmtId="168" fontId="116" fillId="0" borderId="0" xfId="0" applyNumberFormat="1" applyFont="1" applyAlignment="1">
      <alignment vertical="top"/>
    </xf>
    <xf numFmtId="0" fontId="140" fillId="0" borderId="0" xfId="0" applyFont="1" applyAlignment="1">
      <alignment vertical="top"/>
    </xf>
    <xf numFmtId="0" fontId="27" fillId="0" borderId="18" xfId="0" applyFont="1" applyBorder="1" applyAlignment="1">
      <alignment vertical="top"/>
    </xf>
    <xf numFmtId="166" fontId="27" fillId="0" borderId="25" xfId="0" applyNumberFormat="1" applyFont="1" applyBorder="1" applyAlignment="1">
      <alignment vertical="top"/>
    </xf>
    <xf numFmtId="166" fontId="27" fillId="0" borderId="18" xfId="0" applyNumberFormat="1" applyFont="1" applyBorder="1" applyAlignment="1">
      <alignment vertical="top"/>
    </xf>
    <xf numFmtId="10" fontId="79" fillId="0" borderId="18" xfId="0" applyNumberFormat="1" applyFont="1" applyBorder="1" applyAlignment="1">
      <alignment vertical="top"/>
    </xf>
    <xf numFmtId="3" fontId="40" fillId="22" borderId="18" xfId="0" applyNumberFormat="1" applyFont="1" applyFill="1" applyBorder="1" applyAlignment="1">
      <alignment vertical="top"/>
    </xf>
    <xf numFmtId="166" fontId="27" fillId="18" borderId="18" xfId="0" applyNumberFormat="1" applyFont="1" applyFill="1" applyBorder="1" applyAlignment="1">
      <alignment vertical="top"/>
    </xf>
    <xf numFmtId="3" fontId="27" fillId="0" borderId="18" xfId="0" applyNumberFormat="1" applyFont="1" applyBorder="1" applyAlignment="1">
      <alignment horizontal="right" vertical="top"/>
    </xf>
    <xf numFmtId="3" fontId="40" fillId="0" borderId="18" xfId="0" applyNumberFormat="1" applyFont="1" applyBorder="1" applyAlignment="1">
      <alignment vertical="top"/>
    </xf>
    <xf numFmtId="0" fontId="40" fillId="0" borderId="18" xfId="0" applyFont="1" applyBorder="1" applyAlignment="1">
      <alignment vertical="top"/>
    </xf>
    <xf numFmtId="171" fontId="27" fillId="0" borderId="18" xfId="0" applyNumberFormat="1" applyFont="1" applyBorder="1" applyAlignment="1">
      <alignment vertical="top"/>
    </xf>
    <xf numFmtId="0" fontId="29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3" fontId="27" fillId="0" borderId="0" xfId="0" applyNumberFormat="1" applyFont="1" applyBorder="1" applyAlignment="1">
      <alignment vertical="top"/>
    </xf>
    <xf numFmtId="166" fontId="58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3" fontId="38" fillId="0" borderId="0" xfId="0" applyNumberFormat="1" applyFont="1" applyBorder="1" applyAlignment="1">
      <alignment vertical="top"/>
    </xf>
    <xf numFmtId="0" fontId="150" fillId="0" borderId="0" xfId="0" applyFont="1"/>
    <xf numFmtId="0" fontId="151" fillId="0" borderId="0" xfId="1" applyFont="1" applyFill="1" applyBorder="1" applyAlignment="1">
      <alignment horizontal="left"/>
    </xf>
    <xf numFmtId="166" fontId="97" fillId="0" borderId="17" xfId="0" applyNumberFormat="1" applyFont="1" applyBorder="1" applyAlignment="1">
      <alignment vertical="top"/>
    </xf>
    <xf numFmtId="0" fontId="113" fillId="0" borderId="0" xfId="0" applyFont="1" applyFill="1" applyBorder="1" applyAlignment="1">
      <alignment horizontal="center" vertical="center" wrapText="1"/>
    </xf>
    <xf numFmtId="166" fontId="97" fillId="0" borderId="25" xfId="0" applyNumberFormat="1" applyFont="1" applyBorder="1" applyAlignment="1">
      <alignment vertical="top"/>
    </xf>
    <xf numFmtId="0" fontId="113" fillId="0" borderId="17" xfId="0" applyFont="1" applyFill="1" applyBorder="1" applyAlignment="1">
      <alignment horizontal="center" vertical="center" wrapText="1"/>
    </xf>
  </cellXfs>
  <cellStyles count="50">
    <cellStyle name="20 % - Aksentti1" xfId="17" builtinId="30" customBuiltin="1"/>
    <cellStyle name="60 % - Aksentti6" xfId="32" builtinId="52" customBuiltin="1"/>
    <cellStyle name="Aksentti5" xfId="18" builtinId="45" customBuiltin="1"/>
    <cellStyle name="Aksentti6" xfId="19" builtinId="49" customBuiltin="1"/>
    <cellStyle name="Erotin 2" xfId="41" xr:uid="{A70FA800-99F4-4C7B-AECC-308557B72CBC}"/>
    <cellStyle name="Huomautus" xfId="14" builtinId="10" customBuiltin="1"/>
    <cellStyle name="Huono" xfId="7" builtinId="27" customBuiltin="1"/>
    <cellStyle name="Hyperlinkki" xfId="35" builtinId="8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Normaali 2" xfId="36" xr:uid="{856784D8-2DFD-41E8-834D-5B8A4538BA8A}"/>
    <cellStyle name="Normaali 2 2" xfId="45" xr:uid="{42CE5B7E-C715-4BDA-9813-33C20DAB6F15}"/>
    <cellStyle name="Normaali 3" xfId="39" xr:uid="{8B0B0FB2-03EB-48AC-B33A-01C9FDD1E99D}"/>
    <cellStyle name="Normaali 3 2" xfId="48" xr:uid="{9D183D02-51A7-4C4F-8A13-AB0253489BC8}"/>
    <cellStyle name="Normaali 4" xfId="40" xr:uid="{79823D90-52E9-4F16-8F02-0C488AF375EC}"/>
    <cellStyle name="Normaali 5" xfId="49" xr:uid="{2845CCA4-CFEB-44F4-A362-267D230F85F0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Otsikko 5" xfId="42" xr:uid="{218F2FAA-DE5B-40F8-A4C3-DFCD901C0A43}"/>
    <cellStyle name="Pilkku" xfId="27" builtinId="3" customBuiltin="1"/>
    <cellStyle name="Pilkku [0]" xfId="28" builtinId="6" customBuiltin="1"/>
    <cellStyle name="Pilkku 2" xfId="46" xr:uid="{61811E1F-FB05-43FC-92AA-B1812B33BE26}"/>
    <cellStyle name="Pilkku 3" xfId="43" xr:uid="{213E65A6-60B8-44FB-B733-A65E441C2B29}"/>
    <cellStyle name="Prosenttia" xfId="31" builtinId="5" customBuiltin="1"/>
    <cellStyle name="Prosenttia 2" xfId="47" xr:uid="{73B2CD5E-0ACD-48C1-A42C-78AEE1510DBE}"/>
    <cellStyle name="Prosenttia 3" xfId="44" xr:uid="{BD1AF71D-ED95-4175-8C47-FC7267249CC4}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  <cellStyle name="Valuutta [0] 2" xfId="38" xr:uid="{10961F34-1132-4DF1-A256-7E4B5E6E7083}"/>
    <cellStyle name="Valuutta 2" xfId="37" xr:uid="{505660A2-B6D2-45CD-932C-A98D5A739E9E}"/>
  </cellStyles>
  <dxfs count="1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TableStyle="Kuntaliitto" defaultPivotStyle="PivotStyleLight16">
    <tableStyle name="Kuntaliitto" pivot="0" count="9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secondRowStripe" dxfId="8"/>
      <tableStyleElement type="firstColumnStripe" dxfId="7"/>
      <tableStyleElement type="secondColumnStripe" dxfId="6"/>
    </tableStyle>
  </tableStyles>
  <colors>
    <mruColors>
      <color rgb="FFCCD8DB"/>
      <color rgb="FFD9D9D9"/>
      <color rgb="FFF2F2F2"/>
      <color rgb="FFEF6079"/>
      <color rgb="FFE6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untaliitto.fi/kayttoehdot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337500</xdr:colOff>
      <xdr:row>12</xdr:row>
      <xdr:rowOff>89160</xdr:rowOff>
    </xdr:to>
    <xdr:pic>
      <xdr:nvPicPr>
        <xdr:cNvPr id="2" name="Picture 1" descr="Icon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3270C-43DF-46FE-A4F5-29F29992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38350"/>
          <a:ext cx="1023300" cy="43206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1</xdr:row>
      <xdr:rowOff>15240</xdr:rowOff>
    </xdr:from>
    <xdr:to>
      <xdr:col>1</xdr:col>
      <xdr:colOff>623583</xdr:colOff>
      <xdr:row>2</xdr:row>
      <xdr:rowOff>42840</xdr:rowOff>
    </xdr:to>
    <xdr:sp macro="" textlink="">
      <xdr:nvSpPr>
        <xdr:cNvPr id="5" name="Freeform 12">
          <a:extLst>
            <a:ext uri="{FF2B5EF4-FFF2-40B4-BE49-F238E27FC236}">
              <a16:creationId xmlns:a16="http://schemas.microsoft.com/office/drawing/2014/main" id="{2757B014-752C-4D36-AA0D-5E3446CCFFA6}"/>
            </a:ext>
          </a:extLst>
        </xdr:cNvPr>
        <xdr:cNvSpPr>
          <a:spLocks noChangeAspect="1" noEditPoints="1"/>
        </xdr:cNvSpPr>
      </xdr:nvSpPr>
      <xdr:spPr bwMode="auto">
        <a:xfrm>
          <a:off x="731520" y="167640"/>
          <a:ext cx="600723" cy="18000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iikonen Olli" id="{261C2C5C-719C-4B81-9431-61E2133A3C01}" userId="S::Olli.Riikonen@kuntaliitto.fi::cdc422a3-70a4-48f5-9102-df52d22bc0a2" providerId="AD"/>
</personList>
</file>

<file path=xl/theme/theme1.xml><?xml version="1.0" encoding="utf-8"?>
<a:theme xmlns:a="http://schemas.openxmlformats.org/drawingml/2006/main" name="Office Theme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2-09-19T11:23:12.11" personId="{261C2C5C-719C-4B81-9431-61E2133A3C01}" id="{EA3DA258-1521-47A7-B66E-B57B5D6B2CBB}">
    <text>Sarake D = E+F+G. Siis sarake E näyttää, mikä on kunnan peruspalvelujen puhdas valtionosuus ilman sote-uudistuksen vaikutusta.</text>
  </threadedComment>
  <threadedComment ref="F9" dT="2022-04-21T09:31:25.60" personId="{261C2C5C-719C-4B81-9431-61E2133A3C01}" id="{23209493-83F0-4FCB-A5F1-E52519F02EAB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G9" dT="2022-04-21T09:33:57.95" personId="{261C2C5C-719C-4B81-9431-61E2133A3C01}" id="{DC07C2B0-6C4B-4213-9704-EE1657B23AAA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9" dT="2022-04-21T09:09:32.24" personId="{261C2C5C-719C-4B81-9431-61E2133A3C01}" id="{C1F214E9-18E6-401E-80D8-F11113B43225}">
    <text>Valtionosuusprosentti = Viereisen I-sarakkeen summa suhteessa laskennallisiin kustannuksiin (F-sarake).</text>
  </threadedComment>
  <threadedComment ref="K9" dT="2022-04-21T09:22:13.76" personId="{261C2C5C-719C-4B81-9431-61E2133A3C01}" id="{48659573-5518-4842-94B6-02DF86328DB4}">
    <text>Syrjäisyyden laskentatapa uudistunut ja jaettava rahamäärä pienentynyt.</text>
  </threadedComment>
  <threadedComment ref="N9" dT="2022-04-21T09:23:58.41" personId="{261C2C5C-719C-4B81-9431-61E2133A3C01}" id="{EF9DC11A-1427-463A-9AE6-705DFC2689B8}">
    <text>HYTE-kerroin on uusi, vuonna 2023 ensimmäistä kertaa käytössä oleva valtionosuuskriteeri. Euroja määrittävä kerroin löytyy VM:n alkuperäistaulukosta. Lisätietoja myös THL:n ja Kuntaliiton verkkosivuilla.</text>
  </threadedComment>
  <threadedComment ref="O9" dT="2022-04-21T09:25:05.40" personId="{261C2C5C-719C-4B81-9431-61E2133A3C01}" id="{78E48372-7917-49C4-9232-258E1288D8B1}">
    <text>Myös väestön kasvu on uusi vos-kriteeri vuonna 2023. Ks. tarkemmat laskentaperusteet VM:n sivuilta.</text>
  </threadedComment>
  <threadedComment ref="P9" dT="2022-04-21T09:26:20.07" personId="{261C2C5C-719C-4B81-9431-61E2133A3C01}" id="{B9C9E4B2-E21E-4AED-AF11-8ABDB7D31DE2}">
    <text>Sisältää lukuisia laskentatekijöitä, joilla tasapainotetaan kunta-valtio -suhdetta. Perustoimeentulotuen rahoitusosuus muodostaa vähennyksistä noin puolet. Kaikki osatekijät VM:n taulukossa.</text>
  </threadedComment>
  <threadedComment ref="Q9" dT="2022-04-21T09:31:25.60" personId="{261C2C5C-719C-4B81-9431-61E2133A3C01}" id="{5A7E5D9F-03C6-4B48-8BF9-95565ACE3D82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R9" dT="2022-04-21T09:33:57.95" personId="{261C2C5C-719C-4B81-9431-61E2133A3C01}" id="{0A8B92B5-CED5-4127-A468-858156EE2DD5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3" dT="2022-09-01T10:49:10.72" personId="{261C2C5C-719C-4B81-9431-61E2133A3C01}" id="{DF317702-F0BE-42D3-BC85-95D088C886A2}">
    <text>Tiedot huhtikuun rahoituslaskelman välilehdeltä "Siirtyvät erät" D-sarakkeesta.</text>
  </threadedComment>
  <threadedComment ref="E13" dT="2022-09-19T12:56:34.29" personId="{261C2C5C-719C-4B81-9431-61E2133A3C01}" id="{C9F3134C-E8B0-40C8-AD53-6581476F39FB}">
    <text>Tiedot syyskuun rahoituslaskelmasta välilehdeltä "Siirtyvät kustannukset".</text>
  </threadedComment>
  <threadedComment ref="J13" dT="2022-04-21T09:31:25.60" personId="{261C2C5C-719C-4B81-9431-61E2133A3C01}" id="{43F797BD-1DEA-455D-8D13-B2346C9B1802}">
    <text>Tiedot huhtikuun rahoituslaskelman välilehdeltä "Siirtyvät erät" O-sarakkeesta.</text>
  </threadedComment>
  <threadedComment ref="K13" dT="2022-09-19T12:57:03.37" personId="{261C2C5C-719C-4B81-9431-61E2133A3C01}" id="{65924A47-D127-4D38-B158-EE3CDD51657F}">
    <text>Lähde: VM:n valtionosuuslaskelma 20.9.2022</text>
  </threadedComment>
  <threadedComment ref="N13" dT="2022-04-21T09:33:57.95" personId="{261C2C5C-719C-4B81-9431-61E2133A3C01}" id="{43F35437-4329-4DAA-9A37-5CF151379D83}">
    <text>Tiedot huhtikuun 2022 rahoituslaskelman välilehdeltä "Valtionosuudet_VM" R-sarakkeesta.</text>
  </threadedComment>
  <threadedComment ref="O13" dT="2022-09-19T13:00:39.92" personId="{261C2C5C-719C-4B81-9431-61E2133A3C01}" id="{0A90569D-6001-4CA7-BAD3-AE0D41E37202}">
    <text>Lähde: VM:n valtionosuuslaskelma 20.9.2022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9" dT="2022-11-18T12:30:36.53" personId="{261C2C5C-719C-4B81-9431-61E2133A3C01}" id="{15360133-170C-4896-A168-6E8698A5840E}">
    <text>Talousarviotietoja ei tarkistettu.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J9" dT="2022-04-21T09:09:32.24" personId="{261C2C5C-719C-4B81-9431-61E2133A3C01}" id="{C21F089F-33F8-46B2-9788-5AA45C4BE43E}">
    <text>Valtionosuusprosentti = Viereisen I-sarakkeen summa suhteessa laskennallisiin kustannuksiin (F-sarake).</text>
  </threadedComment>
  <threadedComment ref="K9" dT="2022-04-21T09:22:13.76" personId="{261C2C5C-719C-4B81-9431-61E2133A3C01}" id="{A1021397-EB96-4BB1-A0AD-BDE440AAAF0B}">
    <text>Syrjäisyyden laskentatapa uudistunut ja jaettava rahamäärä pienentynyt.</text>
  </threadedComment>
  <threadedComment ref="N9" dT="2022-04-21T09:23:58.41" personId="{261C2C5C-719C-4B81-9431-61E2133A3C01}" id="{37286053-76B4-4DE5-950E-97A885EB0258}">
    <text>HYTE-kerroin on uusi, vuonna 2023 ensimmäistä kertaa käytössä oleva valtionosuuskriteeri. Euroja määrittävä kerroin löytyy VM:n alkuperäistaulukosta. Lisätietoja myös THL:n ja Kuntaliiton verkkosivuilla.</text>
  </threadedComment>
  <threadedComment ref="O9" dT="2022-04-21T09:25:05.40" personId="{261C2C5C-719C-4B81-9431-61E2133A3C01}" id="{DF0160D6-637D-4C4F-BB9E-E94320BCAB4B}">
    <text>Myös väestön kasvu on uusi vos-kriteeri vuonna 2023. Ks. tarkemmat laskentaperusteet VM:n sivuilta.</text>
  </threadedComment>
  <threadedComment ref="P9" dT="2022-04-21T09:26:20.07" personId="{261C2C5C-719C-4B81-9431-61E2133A3C01}" id="{C6A9B3AB-5A31-463F-BE27-C7CDFF256E10}">
    <text>Sisältää lukuisia laskentatekijöitä, joilla tasapainotetaan kunta-valtio -suhdetta. Perustoimeentulotuen rahoitusosuus muodostaa vähennyksistä noin puolet. Kaikki osatekijät Kuntaliiton valtionosuuslaskurissa ja VM:n yksityiskohtaisessa laskelmassa.</text>
  </threadedComment>
  <threadedComment ref="Q9" dT="2022-04-21T09:31:25.60" personId="{261C2C5C-719C-4B81-9431-61E2133A3C01}" id="{9E5E1A05-3B3A-4FA7-A3C7-264DF2293D85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R9" dT="2022-04-21T09:33:57.95" personId="{261C2C5C-719C-4B81-9431-61E2133A3C01}" id="{0C63CC0D-3BFD-4D21-B5AA-739F12A6DA2A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vos.oph.fi/rap/vos/v22/vop6os22.html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s://vm.fi/documents/10623/104604983/Kunnan+peruspalvelujen+valtionosuus+2022_LOPULLINEN.xlsx/1e4e97aa-e8eb-db04-06cc-899d8ba3400a?t=1641218936572" TargetMode="External"/><Relationship Id="rId1" Type="http://schemas.openxmlformats.org/officeDocument/2006/relationships/hyperlink" Target="https://vos.oph.fi/rap/vos/v22/vop6os22.html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vm.fi/valtionosuuspaatoksia-ja-laskentatietoja" TargetMode="External"/><Relationship Id="rId9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vm.fi/valtionosuuspaatoksia-ja-laskentatietoja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hyperlink" Target="https://soteuudistus.fi/rahoituslaskelmat" TargetMode="External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7.vml"/><Relationship Id="rId1" Type="http://schemas.openxmlformats.org/officeDocument/2006/relationships/hyperlink" Target="https://vm.fi/valtionosuuspaatoksia-ja-laskentatietoja" TargetMode="External"/><Relationship Id="rId4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233B-2869-4B96-BB18-277356C3D588}">
  <sheetPr>
    <pageSetUpPr fitToPage="1"/>
  </sheetPr>
  <dimension ref="B4:J23"/>
  <sheetViews>
    <sheetView workbookViewId="0">
      <selection activeCell="B6" sqref="B6"/>
    </sheetView>
  </sheetViews>
  <sheetFormatPr defaultColWidth="9.109375" defaultRowHeight="12"/>
  <cols>
    <col min="1" max="4" width="10.33203125" style="1" customWidth="1"/>
    <col min="5" max="5" width="63.77734375" style="1" customWidth="1"/>
    <col min="6" max="9" width="10.33203125" style="1" customWidth="1"/>
    <col min="10" max="10" width="11.33203125" style="1" customWidth="1"/>
    <col min="11" max="16384" width="9.109375" style="1"/>
  </cols>
  <sheetData>
    <row r="4" spans="2:10" ht="13.8">
      <c r="B4" s="4" t="s">
        <v>330</v>
      </c>
      <c r="D4"/>
    </row>
    <row r="5" spans="2:10" ht="13.8">
      <c r="B5" s="4" t="s">
        <v>442</v>
      </c>
      <c r="D5"/>
    </row>
    <row r="6" spans="2:10" ht="13.8">
      <c r="B6" s="4" t="s">
        <v>313</v>
      </c>
      <c r="D6"/>
      <c r="E6" s="24"/>
    </row>
    <row r="7" spans="2:10" ht="13.8">
      <c r="B7" s="4" t="s">
        <v>409</v>
      </c>
      <c r="D7"/>
    </row>
    <row r="8" spans="2:10" ht="13.8">
      <c r="B8" s="4" t="s">
        <v>6</v>
      </c>
    </row>
    <row r="9" spans="2:10" ht="21.6" thickBot="1">
      <c r="B9" s="6" t="s">
        <v>5</v>
      </c>
      <c r="C9" s="2"/>
      <c r="D9" s="2"/>
      <c r="E9" s="2"/>
      <c r="F9" s="2"/>
      <c r="G9" s="2"/>
      <c r="H9" s="2"/>
      <c r="I9" s="2"/>
      <c r="J9" s="2"/>
    </row>
    <row r="11" spans="2:10" ht="13.8">
      <c r="D11" s="5" t="s">
        <v>1</v>
      </c>
    </row>
    <row r="12" spans="2:10">
      <c r="D12" s="3" t="s">
        <v>2</v>
      </c>
    </row>
    <row r="14" spans="2:10" ht="13.8">
      <c r="D14" s="5" t="s">
        <v>3</v>
      </c>
    </row>
    <row r="15" spans="2:10">
      <c r="D15" t="s">
        <v>4</v>
      </c>
    </row>
    <row r="16" spans="2:10">
      <c r="D16" t="s">
        <v>0</v>
      </c>
    </row>
    <row r="22" spans="4:4" ht="13.8">
      <c r="D22" s="5"/>
    </row>
    <row r="23" spans="4:4">
      <c r="D23"/>
    </row>
  </sheetData>
  <printOptions horizontalCentered="1"/>
  <pageMargins left="0.39370078740157483" right="0.39370078740157483" top="1.5748031496062993" bottom="0.78740157480314965" header="0.39370078740157483" footer="0.39370078740157483"/>
  <pageSetup paperSize="9" scale="91" orientation="portrait" r:id="rId1"/>
  <headerFooter scaleWithDoc="0">
    <oddHeader>&amp;L&amp;G</oddHeader>
    <oddFooter>&amp;L&amp;8&amp;K06+000&amp;P/&amp;N | &amp;D &amp;T | &amp;Z&amp;F&amp;R&amp;8&amp;K06+000&amp;G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B68A-C397-4289-AE13-5FFD99F138ED}">
  <sheetPr>
    <tabColor theme="6"/>
    <pageSetUpPr fitToPage="1"/>
  </sheetPr>
  <dimension ref="A1:AG334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9" sqref="A9"/>
    </sheetView>
  </sheetViews>
  <sheetFormatPr defaultColWidth="9.109375" defaultRowHeight="14.4"/>
  <cols>
    <col min="1" max="1" width="8.6640625" style="17" customWidth="1"/>
    <col min="2" max="2" width="15.5546875" style="9" bestFit="1" customWidth="1"/>
    <col min="3" max="3" width="9.88671875" style="8" bestFit="1" customWidth="1"/>
    <col min="4" max="4" width="14.33203125" style="17" bestFit="1" customWidth="1"/>
    <col min="5" max="5" width="14.44140625" style="231" bestFit="1" customWidth="1"/>
    <col min="6" max="6" width="12.21875" style="305" bestFit="1" customWidth="1"/>
    <col min="7" max="7" width="12.44140625" style="232" bestFit="1" customWidth="1"/>
    <col min="8" max="8" width="14" style="8" bestFit="1" customWidth="1"/>
    <col min="9" max="9" width="13.109375" style="230" bestFit="1" customWidth="1"/>
    <col min="10" max="10" width="12.88671875" style="21" customWidth="1"/>
    <col min="11" max="11" width="13.44140625" style="10" bestFit="1" customWidth="1"/>
    <col min="12" max="12" width="12.5546875" style="73" bestFit="1" customWidth="1"/>
    <col min="13" max="13" width="12.5546875" style="73" customWidth="1"/>
    <col min="14" max="14" width="12.5546875" style="23" bestFit="1" customWidth="1"/>
    <col min="15" max="15" width="8.88671875" style="352" customWidth="1"/>
    <col min="16" max="16" width="15.109375" customWidth="1"/>
    <col min="17" max="18" width="7.77734375" bestFit="1" customWidth="1"/>
    <col min="19" max="19" width="3.44140625" customWidth="1"/>
    <col min="20" max="20" width="9.88671875" customWidth="1"/>
    <col min="21" max="21" width="16" bestFit="1" customWidth="1"/>
    <col min="22" max="22" width="5.6640625" customWidth="1"/>
    <col min="23" max="23" width="5.44140625" customWidth="1"/>
    <col min="24" max="24" width="8.33203125" style="13" customWidth="1"/>
    <col min="25" max="25" width="15.5546875" style="9" bestFit="1" customWidth="1"/>
    <col min="26" max="26" width="9.88671875" style="8" bestFit="1" customWidth="1"/>
    <col min="27" max="27" width="13.44140625" style="200" customWidth="1"/>
    <col min="28" max="28" width="14" style="8" bestFit="1" customWidth="1"/>
    <col min="29" max="29" width="13.109375" style="19" bestFit="1" customWidth="1"/>
    <col min="30" max="30" width="12.88671875" style="19" customWidth="1"/>
    <col min="31" max="31" width="15.33203125" style="10" customWidth="1"/>
    <col min="32" max="32" width="12.33203125" style="195" bestFit="1" customWidth="1"/>
    <col min="33" max="33" width="12.5546875" style="73" customWidth="1"/>
    <col min="34" max="16384" width="9.109375" style="1"/>
  </cols>
  <sheetData>
    <row r="1" spans="1:33" ht="22.8">
      <c r="A1" s="61" t="s">
        <v>331</v>
      </c>
      <c r="B1" s="7"/>
      <c r="I1" s="9"/>
      <c r="J1" s="20"/>
      <c r="L1" s="71"/>
      <c r="M1" s="71"/>
      <c r="N1" s="22"/>
      <c r="O1" s="351"/>
      <c r="X1" s="61" t="s">
        <v>326</v>
      </c>
      <c r="Y1" s="7"/>
      <c r="AA1" s="22"/>
      <c r="AC1" s="13"/>
      <c r="AD1" s="13"/>
      <c r="AG1" s="71"/>
    </row>
    <row r="2" spans="1:33" ht="17.399999999999999" customHeight="1">
      <c r="A2" s="343" t="s">
        <v>405</v>
      </c>
      <c r="B2" s="7"/>
      <c r="I2" s="9"/>
      <c r="J2" s="20"/>
      <c r="L2" s="71"/>
      <c r="M2" s="71"/>
      <c r="N2" s="22"/>
      <c r="O2" s="351"/>
      <c r="X2" s="61"/>
      <c r="Y2" s="7"/>
      <c r="AA2" s="22"/>
      <c r="AC2" s="13"/>
      <c r="AD2" s="13"/>
      <c r="AG2" s="71"/>
    </row>
    <row r="3" spans="1:33">
      <c r="A3" s="60" t="s">
        <v>308</v>
      </c>
      <c r="B3" s="87"/>
      <c r="C3" s="88"/>
      <c r="D3" s="77"/>
      <c r="E3" s="233"/>
      <c r="F3" s="306"/>
      <c r="G3" s="234"/>
      <c r="H3" s="89"/>
      <c r="I3" s="187"/>
      <c r="J3" s="90"/>
      <c r="K3" s="75"/>
      <c r="L3" s="71"/>
      <c r="M3" s="71"/>
      <c r="N3" s="22"/>
      <c r="O3" s="351"/>
      <c r="X3" s="86" t="s">
        <v>308</v>
      </c>
      <c r="Y3" s="187"/>
      <c r="Z3" s="89"/>
      <c r="AA3" s="22"/>
      <c r="AB3" s="89"/>
      <c r="AC3" s="75"/>
      <c r="AD3" s="75"/>
      <c r="AE3" s="75"/>
      <c r="AG3" s="71"/>
    </row>
    <row r="4" spans="1:33">
      <c r="A4" s="357" t="s">
        <v>406</v>
      </c>
      <c r="B4" s="87"/>
      <c r="C4" s="76"/>
      <c r="D4" s="77"/>
      <c r="E4" s="233"/>
      <c r="G4" s="235"/>
      <c r="H4" s="78"/>
      <c r="I4" s="228"/>
      <c r="J4" s="194"/>
      <c r="K4" s="39"/>
      <c r="L4" s="72"/>
      <c r="M4" s="72"/>
      <c r="N4" s="42"/>
      <c r="P4" s="53"/>
      <c r="X4" s="91" t="s">
        <v>364</v>
      </c>
      <c r="Y4" s="187"/>
      <c r="Z4" s="196"/>
      <c r="AA4" s="197"/>
      <c r="AB4" s="78"/>
      <c r="AC4" s="79"/>
      <c r="AD4" s="79"/>
      <c r="AE4" s="198" t="s">
        <v>365</v>
      </c>
      <c r="AG4" s="199"/>
    </row>
    <row r="5" spans="1:33" s="62" customFormat="1">
      <c r="A5" s="358" t="s">
        <v>407</v>
      </c>
      <c r="B5" s="187"/>
      <c r="C5" s="188"/>
      <c r="D5" s="82"/>
      <c r="E5" s="236"/>
      <c r="F5" s="307"/>
      <c r="G5" s="237"/>
      <c r="H5" s="85" t="s">
        <v>363</v>
      </c>
      <c r="J5" s="59"/>
      <c r="N5" s="42"/>
      <c r="O5" s="352"/>
      <c r="P5" s="53"/>
      <c r="Q5" s="53"/>
      <c r="R5" s="53"/>
      <c r="S5" s="53"/>
      <c r="T5" s="53"/>
      <c r="V5" s="53"/>
      <c r="W5" s="53"/>
      <c r="X5" s="91" t="s">
        <v>448</v>
      </c>
      <c r="Y5" s="187"/>
      <c r="Z5" s="188"/>
      <c r="AA5" s="200"/>
      <c r="AB5" s="82"/>
      <c r="AC5" s="59"/>
      <c r="AD5" s="59"/>
      <c r="AE5" s="75" t="s">
        <v>363</v>
      </c>
      <c r="AF5" s="195"/>
      <c r="AG5" s="201"/>
    </row>
    <row r="6" spans="1:33">
      <c r="A6" s="359" t="s">
        <v>402</v>
      </c>
      <c r="B6" s="87"/>
      <c r="C6" s="80"/>
      <c r="D6" s="81"/>
      <c r="E6" s="238"/>
      <c r="F6" s="307"/>
      <c r="G6" s="237"/>
      <c r="H6" s="82"/>
      <c r="I6" s="82"/>
      <c r="J6" s="83"/>
      <c r="K6" s="84"/>
      <c r="L6" s="18"/>
      <c r="M6" s="18"/>
      <c r="N6" s="16"/>
      <c r="O6" s="353"/>
      <c r="X6" s="75" t="s">
        <v>314</v>
      </c>
      <c r="Y6" s="187"/>
      <c r="Z6" s="188"/>
      <c r="AA6" s="16"/>
      <c r="AB6" s="82"/>
      <c r="AC6" s="82"/>
      <c r="AD6" s="82"/>
      <c r="AE6" s="84"/>
      <c r="AG6" s="18"/>
    </row>
    <row r="7" spans="1:33">
      <c r="A7" s="360" t="s">
        <v>315</v>
      </c>
      <c r="B7" s="87"/>
      <c r="C7" s="80"/>
      <c r="D7" s="81"/>
      <c r="E7" s="238"/>
      <c r="H7" s="82"/>
      <c r="I7" s="82"/>
      <c r="J7" s="83"/>
      <c r="K7" s="84"/>
      <c r="L7" s="18"/>
      <c r="M7" s="18"/>
      <c r="N7" s="16"/>
      <c r="O7" s="353"/>
      <c r="X7" s="75" t="s">
        <v>315</v>
      </c>
      <c r="Y7" s="187"/>
      <c r="Z7" s="188"/>
      <c r="AA7" s="16"/>
      <c r="AB7" s="82"/>
      <c r="AC7" s="82"/>
      <c r="AD7" s="82"/>
      <c r="AE7" s="84"/>
      <c r="AG7" s="18"/>
    </row>
    <row r="8" spans="1:33" s="62" customFormat="1">
      <c r="A8" s="361" t="s">
        <v>320</v>
      </c>
      <c r="B8" s="45"/>
      <c r="C8" s="111"/>
      <c r="D8" s="112"/>
      <c r="E8" s="239"/>
      <c r="F8" s="308"/>
      <c r="G8" s="240"/>
      <c r="H8" s="111"/>
      <c r="I8" s="45"/>
      <c r="J8" s="40"/>
      <c r="K8" s="39"/>
      <c r="L8" s="72"/>
      <c r="M8" s="72"/>
      <c r="N8" s="42"/>
      <c r="O8" s="352"/>
      <c r="P8" s="53"/>
      <c r="Q8" s="53"/>
      <c r="R8" s="53"/>
      <c r="S8" s="53"/>
      <c r="T8" s="53"/>
      <c r="U8" s="53"/>
      <c r="V8" s="53"/>
      <c r="W8" s="53"/>
      <c r="X8" s="75" t="s">
        <v>320</v>
      </c>
      <c r="Y8" s="187"/>
      <c r="Z8" s="188"/>
      <c r="AA8" s="16"/>
      <c r="AB8" s="82"/>
      <c r="AC8" s="82"/>
      <c r="AD8" s="82"/>
      <c r="AE8" s="84"/>
      <c r="AF8" s="195"/>
      <c r="AG8" s="18"/>
    </row>
    <row r="9" spans="1:33" s="62" customFormat="1" ht="96.6">
      <c r="A9" s="344" t="s">
        <v>302</v>
      </c>
      <c r="B9" s="104" t="s">
        <v>7</v>
      </c>
      <c r="C9" s="105" t="s">
        <v>332</v>
      </c>
      <c r="D9" s="105" t="s">
        <v>374</v>
      </c>
      <c r="E9" s="367" t="s">
        <v>373</v>
      </c>
      <c r="F9" s="241" t="s">
        <v>336</v>
      </c>
      <c r="G9" s="241" t="s">
        <v>334</v>
      </c>
      <c r="H9" s="105" t="s">
        <v>319</v>
      </c>
      <c r="I9" s="105" t="s">
        <v>372</v>
      </c>
      <c r="J9" s="106" t="s">
        <v>376</v>
      </c>
      <c r="K9" s="106" t="s">
        <v>375</v>
      </c>
      <c r="L9" s="107" t="s">
        <v>368</v>
      </c>
      <c r="M9" s="107" t="s">
        <v>369</v>
      </c>
      <c r="N9" s="107" t="s">
        <v>408</v>
      </c>
      <c r="O9" s="248" t="s">
        <v>404</v>
      </c>
      <c r="P9" s="191" t="s">
        <v>333</v>
      </c>
      <c r="Q9" s="191" t="s">
        <v>318</v>
      </c>
      <c r="R9" s="191" t="s">
        <v>317</v>
      </c>
      <c r="S9" s="108"/>
      <c r="T9" s="109" t="s">
        <v>316</v>
      </c>
      <c r="U9" s="109" t="s">
        <v>325</v>
      </c>
      <c r="V9" s="109"/>
      <c r="W9" s="110"/>
      <c r="X9" s="202" t="s">
        <v>302</v>
      </c>
      <c r="Y9" s="202" t="s">
        <v>7</v>
      </c>
      <c r="Z9" s="203" t="s">
        <v>303</v>
      </c>
      <c r="AA9" s="203" t="s">
        <v>328</v>
      </c>
      <c r="AB9" s="203" t="s">
        <v>319</v>
      </c>
      <c r="AC9" s="203" t="s">
        <v>304</v>
      </c>
      <c r="AD9" s="204" t="s">
        <v>327</v>
      </c>
      <c r="AE9" s="204" t="s">
        <v>321</v>
      </c>
      <c r="AF9" s="205" t="s">
        <v>305</v>
      </c>
      <c r="AG9" s="205" t="s">
        <v>307</v>
      </c>
    </row>
    <row r="10" spans="1:33" s="103" customFormat="1" ht="27.6" customHeight="1">
      <c r="A10" s="345"/>
      <c r="B10" s="329" t="s">
        <v>8</v>
      </c>
      <c r="C10" s="330">
        <f>SUM(C11:C303)</f>
        <v>5517897</v>
      </c>
      <c r="D10" s="330">
        <v>1900471956</v>
      </c>
      <c r="E10" s="366">
        <f>SUM(E11:E303)</f>
        <v>1904062863</v>
      </c>
      <c r="F10" s="328">
        <v>-3590915</v>
      </c>
      <c r="G10" s="328">
        <v>0</v>
      </c>
      <c r="H10" s="330">
        <v>819002398</v>
      </c>
      <c r="I10" s="331">
        <v>2719474353</v>
      </c>
      <c r="J10" s="410">
        <f>SUM(J11:J303)</f>
        <v>12493760</v>
      </c>
      <c r="K10" s="330">
        <v>851000000</v>
      </c>
      <c r="L10" s="332">
        <f>SUM(L11:L303)</f>
        <v>3582968109</v>
      </c>
      <c r="M10" s="369">
        <f>L10/C10</f>
        <v>649.33580837047157</v>
      </c>
      <c r="N10" s="333">
        <v>650.01404899643831</v>
      </c>
      <c r="O10" s="354"/>
      <c r="P10" s="334">
        <f t="shared" ref="P10" si="0">L10-AF10</f>
        <v>-7134800654.0910263</v>
      </c>
      <c r="Q10" s="335">
        <f t="shared" ref="Q10" si="1">P10/AF10</f>
        <v>-0.66569831947310409</v>
      </c>
      <c r="R10" s="334">
        <f>M10-AG10</f>
        <v>-1298.0521068603684</v>
      </c>
      <c r="S10" s="336"/>
      <c r="T10" s="337">
        <f t="shared" ref="T10" si="2">I10/AC10-1</f>
        <v>-0.65818035703870881</v>
      </c>
      <c r="U10" s="337">
        <f>K10/AE10-1</f>
        <v>-0.69047792245621542</v>
      </c>
      <c r="V10" s="337"/>
      <c r="W10" s="338"/>
      <c r="X10" s="329"/>
      <c r="Y10" s="329" t="s">
        <v>8</v>
      </c>
      <c r="Z10" s="339">
        <f t="shared" ref="Z10:AF10" si="3">SUM(Z11:Z303)</f>
        <v>5503664</v>
      </c>
      <c r="AA10" s="339">
        <f t="shared" si="3"/>
        <v>7166187560.7008839</v>
      </c>
      <c r="AB10" s="339">
        <f t="shared" si="3"/>
        <v>789687442.38652444</v>
      </c>
      <c r="AC10" s="340">
        <f t="shared" si="3"/>
        <v>7955875003.0874109</v>
      </c>
      <c r="AD10" s="341">
        <v>12493760</v>
      </c>
      <c r="AE10" s="339">
        <f t="shared" si="3"/>
        <v>2749400000.0036144</v>
      </c>
      <c r="AF10" s="342">
        <f t="shared" si="3"/>
        <v>10717768763.091026</v>
      </c>
      <c r="AG10" s="339">
        <f t="shared" ref="AG10" si="4">AF10/Z10</f>
        <v>1947.38791523084</v>
      </c>
    </row>
    <row r="11" spans="1:33">
      <c r="A11" s="346">
        <v>5</v>
      </c>
      <c r="B11" s="25" t="s">
        <v>9</v>
      </c>
      <c r="C11" s="74">
        <v>9311</v>
      </c>
      <c r="D11" s="47">
        <v>5923463</v>
      </c>
      <c r="E11" s="368">
        <f>D11-F11-G11</f>
        <v>4409262</v>
      </c>
      <c r="F11" s="242">
        <v>1357610</v>
      </c>
      <c r="G11" s="244">
        <v>156591</v>
      </c>
      <c r="H11" s="64">
        <v>5450163</v>
      </c>
      <c r="I11" s="229">
        <v>11373625</v>
      </c>
      <c r="J11" s="409">
        <v>1507772</v>
      </c>
      <c r="K11" s="364">
        <v>1968264</v>
      </c>
      <c r="L11" s="27">
        <f>SUM(I11:K11)</f>
        <v>14849661</v>
      </c>
      <c r="M11" s="370">
        <f>L11/C11</f>
        <v>1594.8513586080981</v>
      </c>
      <c r="N11" s="28">
        <v>1675.7445425368876</v>
      </c>
      <c r="O11" s="355">
        <v>14</v>
      </c>
      <c r="P11" s="192">
        <f t="shared" ref="P11:P74" si="5">L11-AF11</f>
        <v>-24358850.801306009</v>
      </c>
      <c r="Q11" s="193">
        <f t="shared" ref="Q11:Q74" si="6">P11/AF11</f>
        <v>-0.62126435516725309</v>
      </c>
      <c r="R11" s="192">
        <f>M11-AG11</f>
        <v>-2567.8529413500728</v>
      </c>
      <c r="S11" s="46"/>
      <c r="T11" s="70">
        <f t="shared" ref="T11:T74" si="7">I11/AC11-1</f>
        <v>-0.63496570706532474</v>
      </c>
      <c r="U11" s="70">
        <f>K11/AE11-1</f>
        <v>-0.69918252486008636</v>
      </c>
      <c r="V11" s="93"/>
      <c r="W11" s="49"/>
      <c r="X11" s="100">
        <v>5</v>
      </c>
      <c r="Y11" s="95" t="s">
        <v>9</v>
      </c>
      <c r="Z11" s="96">
        <v>9419</v>
      </c>
      <c r="AA11" s="30">
        <v>21003090.634986468</v>
      </c>
      <c r="AB11" s="171">
        <v>10154598.437353287</v>
      </c>
      <c r="AC11" s="207">
        <f t="shared" ref="AC11:AC74" si="8">AA11+AB11</f>
        <v>31157689.072339755</v>
      </c>
      <c r="AD11" s="327">
        <v>1507772</v>
      </c>
      <c r="AE11" s="246">
        <v>6543050.7289662547</v>
      </c>
      <c r="AF11" s="208">
        <f t="shared" ref="AF11:AF74" si="9">SUM(AC11+AD11+AE11)</f>
        <v>39208511.801306009</v>
      </c>
      <c r="AG11" s="171">
        <f t="shared" ref="AG11:AG74" si="10">AF11/Z11</f>
        <v>4162.7042999581709</v>
      </c>
    </row>
    <row r="12" spans="1:33">
      <c r="A12" s="346">
        <v>9</v>
      </c>
      <c r="B12" s="25" t="s">
        <v>10</v>
      </c>
      <c r="C12" s="74">
        <v>2491</v>
      </c>
      <c r="D12" s="47">
        <v>1948057</v>
      </c>
      <c r="E12" s="368">
        <f t="shared" ref="E12:E75" si="11">D12-F12-G12</f>
        <v>1503895</v>
      </c>
      <c r="F12" s="309">
        <v>413751</v>
      </c>
      <c r="G12" s="244">
        <v>30411</v>
      </c>
      <c r="H12" s="64">
        <v>1700195</v>
      </c>
      <c r="I12" s="229">
        <v>3648251</v>
      </c>
      <c r="J12" s="409">
        <v>-539829</v>
      </c>
      <c r="K12" s="365">
        <v>523213</v>
      </c>
      <c r="L12" s="27">
        <f t="shared" ref="L12:L75" si="12">SUM(I12:K12)</f>
        <v>3631635</v>
      </c>
      <c r="M12" s="370">
        <f t="shared" ref="M12:M75" si="13">L12/C12</f>
        <v>1457.9024488157368</v>
      </c>
      <c r="N12" s="28">
        <v>1496.1778600226212</v>
      </c>
      <c r="O12" s="355">
        <v>17</v>
      </c>
      <c r="P12" s="192">
        <f t="shared" si="5"/>
        <v>-7006402.0525995009</v>
      </c>
      <c r="Q12" s="193">
        <f t="shared" si="6"/>
        <v>-0.6586179403170459</v>
      </c>
      <c r="R12" s="192">
        <f t="shared" ref="R12:R75" si="14">M12-AG12</f>
        <v>-2768.5723436353965</v>
      </c>
      <c r="S12" s="46"/>
      <c r="T12" s="70">
        <f t="shared" si="7"/>
        <v>-0.61335486810926843</v>
      </c>
      <c r="U12" s="70">
        <f t="shared" ref="U12:U75" si="15">K12/AE12-1</f>
        <v>-0.69968407670460941</v>
      </c>
      <c r="V12" s="93"/>
      <c r="W12" s="49"/>
      <c r="X12" s="100">
        <v>9</v>
      </c>
      <c r="Y12" s="95" t="s">
        <v>10</v>
      </c>
      <c r="Z12" s="96">
        <v>2517</v>
      </c>
      <c r="AA12" s="206">
        <v>6542865.7642790833</v>
      </c>
      <c r="AB12" s="171">
        <v>2892791.6359827667</v>
      </c>
      <c r="AC12" s="207">
        <f t="shared" si="8"/>
        <v>9435657.4002618492</v>
      </c>
      <c r="AD12" s="268">
        <v>-539829</v>
      </c>
      <c r="AE12" s="246">
        <v>1742208.6523376517</v>
      </c>
      <c r="AF12" s="208">
        <f t="shared" si="9"/>
        <v>10638037.052599501</v>
      </c>
      <c r="AG12" s="171">
        <f t="shared" si="10"/>
        <v>4226.474792451133</v>
      </c>
    </row>
    <row r="13" spans="1:33">
      <c r="A13" s="346">
        <v>10</v>
      </c>
      <c r="B13" s="25" t="s">
        <v>11</v>
      </c>
      <c r="C13" s="74">
        <v>11197</v>
      </c>
      <c r="D13" s="47">
        <v>4131634</v>
      </c>
      <c r="E13" s="368">
        <f t="shared" si="11"/>
        <v>4286385</v>
      </c>
      <c r="F13" s="309">
        <v>449395</v>
      </c>
      <c r="G13" s="244">
        <v>-604146</v>
      </c>
      <c r="H13" s="64">
        <v>6401533</v>
      </c>
      <c r="I13" s="229">
        <v>10533167</v>
      </c>
      <c r="J13" s="409">
        <v>-678824</v>
      </c>
      <c r="K13" s="365">
        <v>2420014</v>
      </c>
      <c r="L13" s="27">
        <f t="shared" si="12"/>
        <v>12274357</v>
      </c>
      <c r="M13" s="370">
        <f t="shared" si="13"/>
        <v>1096.2183620612664</v>
      </c>
      <c r="N13" s="28">
        <v>1097.0944098866801</v>
      </c>
      <c r="O13" s="355">
        <v>14</v>
      </c>
      <c r="P13" s="192">
        <f t="shared" si="5"/>
        <v>-32734896.489638083</v>
      </c>
      <c r="Q13" s="193">
        <f t="shared" si="6"/>
        <v>-0.72729258878230962</v>
      </c>
      <c r="R13" s="192">
        <f t="shared" si="14"/>
        <v>-2875.6536366713567</v>
      </c>
      <c r="S13" s="46"/>
      <c r="T13" s="70">
        <f t="shared" si="7"/>
        <v>-0.72051851119982135</v>
      </c>
      <c r="U13" s="70">
        <f t="shared" si="15"/>
        <v>-0.69749189187863037</v>
      </c>
      <c r="V13" s="93"/>
      <c r="W13" s="49"/>
      <c r="X13" s="100">
        <v>10</v>
      </c>
      <c r="Y13" s="95" t="s">
        <v>11</v>
      </c>
      <c r="Z13" s="96">
        <v>11332</v>
      </c>
      <c r="AA13" s="206">
        <v>25482311.469852973</v>
      </c>
      <c r="AB13" s="171">
        <v>12205934.163942546</v>
      </c>
      <c r="AC13" s="207">
        <f t="shared" si="8"/>
        <v>37688245.633795515</v>
      </c>
      <c r="AD13" s="267">
        <v>-678824</v>
      </c>
      <c r="AE13" s="246">
        <v>7999831.8558425661</v>
      </c>
      <c r="AF13" s="208">
        <f t="shared" si="9"/>
        <v>45009253.489638083</v>
      </c>
      <c r="AG13" s="171">
        <f t="shared" si="10"/>
        <v>3971.8719987326231</v>
      </c>
    </row>
    <row r="14" spans="1:33">
      <c r="A14" s="346">
        <v>16</v>
      </c>
      <c r="B14" s="25" t="s">
        <v>12</v>
      </c>
      <c r="C14" s="74">
        <v>8033</v>
      </c>
      <c r="D14" s="47">
        <v>7113344</v>
      </c>
      <c r="E14" s="368">
        <f t="shared" si="11"/>
        <v>914068</v>
      </c>
      <c r="F14" s="309">
        <v>3305207</v>
      </c>
      <c r="G14" s="244">
        <v>2894069</v>
      </c>
      <c r="H14" s="64">
        <v>2324528</v>
      </c>
      <c r="I14" s="229">
        <v>9437872</v>
      </c>
      <c r="J14" s="409">
        <v>-571243</v>
      </c>
      <c r="K14" s="365">
        <v>1422370</v>
      </c>
      <c r="L14" s="27">
        <f t="shared" si="12"/>
        <v>10288999</v>
      </c>
      <c r="M14" s="370">
        <f t="shared" si="13"/>
        <v>1280.8414042076436</v>
      </c>
      <c r="N14" s="28">
        <v>1281.0655641924345</v>
      </c>
      <c r="O14" s="355">
        <v>7</v>
      </c>
      <c r="P14" s="192">
        <f t="shared" si="5"/>
        <v>-12774737.277163357</v>
      </c>
      <c r="Q14" s="193">
        <f t="shared" si="6"/>
        <v>-0.55388845604397197</v>
      </c>
      <c r="R14" s="192">
        <f t="shared" si="14"/>
        <v>-1581.0194069554484</v>
      </c>
      <c r="S14" s="46"/>
      <c r="T14" s="70">
        <f t="shared" si="7"/>
        <v>-0.50132922306202965</v>
      </c>
      <c r="U14" s="70">
        <f t="shared" si="15"/>
        <v>-0.69794144185683737</v>
      </c>
      <c r="V14" s="93"/>
      <c r="W14" s="49"/>
      <c r="X14" s="100">
        <v>16</v>
      </c>
      <c r="Y14" s="95" t="s">
        <v>12</v>
      </c>
      <c r="Z14" s="96">
        <v>8059</v>
      </c>
      <c r="AA14" s="206">
        <v>14784357.103456717</v>
      </c>
      <c r="AB14" s="171">
        <v>4141700.8018253017</v>
      </c>
      <c r="AC14" s="207">
        <f t="shared" si="8"/>
        <v>18926057.905282021</v>
      </c>
      <c r="AD14" s="268">
        <v>-571243</v>
      </c>
      <c r="AE14" s="246">
        <v>4708921.3718813369</v>
      </c>
      <c r="AF14" s="208">
        <f t="shared" si="9"/>
        <v>23063736.277163357</v>
      </c>
      <c r="AG14" s="171">
        <f t="shared" si="10"/>
        <v>2861.860811163092</v>
      </c>
    </row>
    <row r="15" spans="1:33">
      <c r="A15" s="346">
        <v>18</v>
      </c>
      <c r="B15" s="25" t="s">
        <v>13</v>
      </c>
      <c r="C15" s="74">
        <v>4847</v>
      </c>
      <c r="D15" s="47">
        <v>1581977</v>
      </c>
      <c r="E15" s="368">
        <f t="shared" si="11"/>
        <v>2365485</v>
      </c>
      <c r="F15" s="309">
        <v>-455200</v>
      </c>
      <c r="G15" s="244">
        <v>-328308</v>
      </c>
      <c r="H15" s="64">
        <v>1264212</v>
      </c>
      <c r="I15" s="229">
        <v>2846189</v>
      </c>
      <c r="J15" s="409">
        <v>-122335</v>
      </c>
      <c r="K15" s="365">
        <v>856837</v>
      </c>
      <c r="L15" s="27">
        <f t="shared" si="12"/>
        <v>3580691</v>
      </c>
      <c r="M15" s="370">
        <f t="shared" si="13"/>
        <v>738.74375902620181</v>
      </c>
      <c r="N15" s="28">
        <v>738.19487113805201</v>
      </c>
      <c r="O15" s="355">
        <v>1</v>
      </c>
      <c r="P15" s="192">
        <f t="shared" si="5"/>
        <v>-5188650.4766594283</v>
      </c>
      <c r="Q15" s="193">
        <f t="shared" si="6"/>
        <v>-0.59168074255855985</v>
      </c>
      <c r="R15" s="192">
        <f t="shared" si="14"/>
        <v>-1058.9892210187813</v>
      </c>
      <c r="S15" s="46"/>
      <c r="T15" s="70">
        <f t="shared" si="7"/>
        <v>-0.53614662492447174</v>
      </c>
      <c r="U15" s="70">
        <f t="shared" si="15"/>
        <v>-0.68906845742840672</v>
      </c>
      <c r="V15" s="93"/>
      <c r="W15" s="49"/>
      <c r="X15" s="100">
        <v>18</v>
      </c>
      <c r="Y15" s="95" t="s">
        <v>13</v>
      </c>
      <c r="Z15" s="96">
        <v>4878</v>
      </c>
      <c r="AA15" s="206">
        <v>4641224.3705044333</v>
      </c>
      <c r="AB15" s="171">
        <v>1494742.6245326537</v>
      </c>
      <c r="AC15" s="207">
        <f t="shared" si="8"/>
        <v>6135966.9950370872</v>
      </c>
      <c r="AD15" s="267">
        <v>-122335</v>
      </c>
      <c r="AE15" s="246">
        <v>2755709.4816223411</v>
      </c>
      <c r="AF15" s="208">
        <f t="shared" si="9"/>
        <v>8769341.4766594283</v>
      </c>
      <c r="AG15" s="171">
        <f t="shared" si="10"/>
        <v>1797.7329800449832</v>
      </c>
    </row>
    <row r="16" spans="1:33">
      <c r="A16" s="346">
        <v>19</v>
      </c>
      <c r="B16" s="25" t="s">
        <v>14</v>
      </c>
      <c r="C16" s="74">
        <v>3955</v>
      </c>
      <c r="D16" s="47">
        <v>1516963</v>
      </c>
      <c r="E16" s="368">
        <f t="shared" si="11"/>
        <v>1972296</v>
      </c>
      <c r="F16" s="309">
        <v>-90275</v>
      </c>
      <c r="G16" s="244">
        <v>-365058</v>
      </c>
      <c r="H16" s="64">
        <v>1672275</v>
      </c>
      <c r="I16" s="229">
        <v>3189238</v>
      </c>
      <c r="J16" s="409">
        <v>-728739</v>
      </c>
      <c r="K16" s="365">
        <v>675406</v>
      </c>
      <c r="L16" s="27">
        <f t="shared" si="12"/>
        <v>3135905</v>
      </c>
      <c r="M16" s="370">
        <f t="shared" si="13"/>
        <v>792.89633375474079</v>
      </c>
      <c r="N16" s="28">
        <v>982.40674956911255</v>
      </c>
      <c r="O16" s="355">
        <v>2</v>
      </c>
      <c r="P16" s="192">
        <f t="shared" si="5"/>
        <v>-4355712.3180620763</v>
      </c>
      <c r="Q16" s="193">
        <f t="shared" si="6"/>
        <v>-0.58141148074402815</v>
      </c>
      <c r="R16" s="192">
        <f t="shared" si="14"/>
        <v>-1099.4040749500018</v>
      </c>
      <c r="S16" s="46"/>
      <c r="T16" s="70">
        <f t="shared" si="7"/>
        <v>-0.46766315195744457</v>
      </c>
      <c r="U16" s="70">
        <f t="shared" si="15"/>
        <v>-0.6970378780451747</v>
      </c>
      <c r="V16" s="93"/>
      <c r="W16" s="49"/>
      <c r="X16" s="100">
        <v>19</v>
      </c>
      <c r="Y16" s="95" t="s">
        <v>14</v>
      </c>
      <c r="Z16" s="96">
        <v>3959</v>
      </c>
      <c r="AA16" s="206">
        <v>4080744.7840817384</v>
      </c>
      <c r="AB16" s="171">
        <v>1910270.1376301055</v>
      </c>
      <c r="AC16" s="207">
        <f t="shared" si="8"/>
        <v>5991014.9217118435</v>
      </c>
      <c r="AD16" s="268">
        <v>-728739</v>
      </c>
      <c r="AE16" s="246">
        <v>2229341.3963502333</v>
      </c>
      <c r="AF16" s="208">
        <f t="shared" si="9"/>
        <v>7491617.3180620763</v>
      </c>
      <c r="AG16" s="171">
        <f t="shared" si="10"/>
        <v>1892.3004087047427</v>
      </c>
    </row>
    <row r="17" spans="1:33">
      <c r="A17" s="346">
        <v>20</v>
      </c>
      <c r="B17" s="25" t="s">
        <v>15</v>
      </c>
      <c r="C17" s="74">
        <v>16467</v>
      </c>
      <c r="D17" s="47">
        <v>1274719</v>
      </c>
      <c r="E17" s="368">
        <f t="shared" si="11"/>
        <v>4541618</v>
      </c>
      <c r="F17" s="309">
        <v>-1559634</v>
      </c>
      <c r="G17" s="244">
        <v>-1707265</v>
      </c>
      <c r="H17" s="64">
        <v>7582111</v>
      </c>
      <c r="I17" s="229">
        <v>8856830</v>
      </c>
      <c r="J17" s="409">
        <v>-2659976</v>
      </c>
      <c r="K17" s="365">
        <v>2828432</v>
      </c>
      <c r="L17" s="27">
        <f t="shared" si="12"/>
        <v>9025286</v>
      </c>
      <c r="M17" s="370">
        <f t="shared" si="13"/>
        <v>548.0831966964231</v>
      </c>
      <c r="N17" s="28">
        <v>548.20486761807388</v>
      </c>
      <c r="O17" s="355">
        <v>6</v>
      </c>
      <c r="P17" s="192">
        <f t="shared" si="5"/>
        <v>-26899176.333046563</v>
      </c>
      <c r="Q17" s="193">
        <f t="shared" si="6"/>
        <v>-0.7487704640829731</v>
      </c>
      <c r="R17" s="192">
        <f t="shared" si="14"/>
        <v>-1643.6355717159106</v>
      </c>
      <c r="S17" s="46"/>
      <c r="T17" s="70">
        <f t="shared" si="7"/>
        <v>-0.69905635102604735</v>
      </c>
      <c r="U17" s="70">
        <f t="shared" si="15"/>
        <v>-0.69102506712045697</v>
      </c>
      <c r="V17" s="93"/>
      <c r="W17" s="49"/>
      <c r="X17" s="100">
        <v>20</v>
      </c>
      <c r="Y17" s="95" t="s">
        <v>15</v>
      </c>
      <c r="Z17" s="96">
        <v>16391</v>
      </c>
      <c r="AA17" s="206">
        <v>20065742.288429942</v>
      </c>
      <c r="AB17" s="171">
        <v>9364451.8033768572</v>
      </c>
      <c r="AC17" s="207">
        <f t="shared" si="8"/>
        <v>29430194.091806799</v>
      </c>
      <c r="AD17" s="267">
        <v>-2659976</v>
      </c>
      <c r="AE17" s="246">
        <v>9154244.2412397657</v>
      </c>
      <c r="AF17" s="208">
        <f t="shared" si="9"/>
        <v>35924462.333046563</v>
      </c>
      <c r="AG17" s="171">
        <f t="shared" si="10"/>
        <v>2191.7187684123337</v>
      </c>
    </row>
    <row r="18" spans="1:33">
      <c r="A18" s="346">
        <v>46</v>
      </c>
      <c r="B18" s="25" t="s">
        <v>16</v>
      </c>
      <c r="C18" s="74">
        <v>1362</v>
      </c>
      <c r="D18" s="47">
        <v>1524332</v>
      </c>
      <c r="E18" s="368">
        <f t="shared" si="11"/>
        <v>759817</v>
      </c>
      <c r="F18" s="309">
        <v>423169</v>
      </c>
      <c r="G18" s="244">
        <v>341346</v>
      </c>
      <c r="H18" s="64">
        <v>395478</v>
      </c>
      <c r="I18" s="229">
        <v>1919810</v>
      </c>
      <c r="J18" s="409">
        <v>-336729</v>
      </c>
      <c r="K18" s="365">
        <v>297799</v>
      </c>
      <c r="L18" s="27">
        <f t="shared" si="12"/>
        <v>1880880</v>
      </c>
      <c r="M18" s="370">
        <f t="shared" si="13"/>
        <v>1380.9691629955946</v>
      </c>
      <c r="N18" s="28">
        <v>1376.9797391206803</v>
      </c>
      <c r="O18" s="355">
        <v>10</v>
      </c>
      <c r="P18" s="192">
        <f t="shared" si="5"/>
        <v>-4158310.7549782004</v>
      </c>
      <c r="Q18" s="193">
        <f t="shared" si="6"/>
        <v>-0.68855429869481088</v>
      </c>
      <c r="R18" s="192">
        <f t="shared" si="14"/>
        <v>-3030.4192628467722</v>
      </c>
      <c r="S18" s="46"/>
      <c r="T18" s="70">
        <f t="shared" si="7"/>
        <v>-0.64308817197364454</v>
      </c>
      <c r="U18" s="70">
        <f t="shared" si="15"/>
        <v>-0.70129658975225562</v>
      </c>
      <c r="V18" s="93"/>
      <c r="W18" s="49"/>
      <c r="X18" s="100">
        <v>46</v>
      </c>
      <c r="Y18" s="95" t="s">
        <v>16</v>
      </c>
      <c r="Z18" s="96">
        <v>1369</v>
      </c>
      <c r="AA18" s="206">
        <v>4232063.4970265338</v>
      </c>
      <c r="AB18" s="171">
        <v>1146884.0447686769</v>
      </c>
      <c r="AC18" s="207">
        <f t="shared" si="8"/>
        <v>5378947.5417952109</v>
      </c>
      <c r="AD18" s="268">
        <v>-336729</v>
      </c>
      <c r="AE18" s="246">
        <v>996972.21318298916</v>
      </c>
      <c r="AF18" s="208">
        <f t="shared" si="9"/>
        <v>6039190.7549782004</v>
      </c>
      <c r="AG18" s="171">
        <f t="shared" si="10"/>
        <v>4411.3884258423668</v>
      </c>
    </row>
    <row r="19" spans="1:33">
      <c r="A19" s="346">
        <v>47</v>
      </c>
      <c r="B19" s="25" t="s">
        <v>17</v>
      </c>
      <c r="C19" s="74">
        <v>1789</v>
      </c>
      <c r="D19" s="47">
        <v>2750641</v>
      </c>
      <c r="E19" s="368">
        <f t="shared" si="11"/>
        <v>2121791</v>
      </c>
      <c r="F19" s="309">
        <v>-40130</v>
      </c>
      <c r="G19" s="244">
        <v>668980</v>
      </c>
      <c r="H19" s="64">
        <v>637622</v>
      </c>
      <c r="I19" s="229">
        <v>3388263</v>
      </c>
      <c r="J19" s="409">
        <v>-36544</v>
      </c>
      <c r="K19" s="365">
        <v>393614</v>
      </c>
      <c r="L19" s="27">
        <f t="shared" si="12"/>
        <v>3745333</v>
      </c>
      <c r="M19" s="370">
        <f t="shared" si="13"/>
        <v>2093.5343767467857</v>
      </c>
      <c r="N19" s="28">
        <v>1999.4703950384931</v>
      </c>
      <c r="O19" s="355">
        <v>19</v>
      </c>
      <c r="P19" s="192">
        <f t="shared" si="5"/>
        <v>-6160987.6695750207</v>
      </c>
      <c r="Q19" s="193">
        <f t="shared" si="6"/>
        <v>-0.62192491794628391</v>
      </c>
      <c r="R19" s="192">
        <f t="shared" si="14"/>
        <v>-3385.6252856287792</v>
      </c>
      <c r="S19" s="46"/>
      <c r="T19" s="70">
        <f t="shared" si="7"/>
        <v>-0.60876935428110179</v>
      </c>
      <c r="U19" s="70">
        <f t="shared" si="15"/>
        <v>-0.6930499963017096</v>
      </c>
      <c r="V19" s="93"/>
      <c r="W19" s="49"/>
      <c r="X19" s="100">
        <v>47</v>
      </c>
      <c r="Y19" s="95" t="s">
        <v>17</v>
      </c>
      <c r="Z19" s="96">
        <v>1808</v>
      </c>
      <c r="AA19" s="206">
        <v>7027730.1077003749</v>
      </c>
      <c r="AB19" s="171">
        <v>1632795.4341419926</v>
      </c>
      <c r="AC19" s="207">
        <f t="shared" si="8"/>
        <v>8660525.5418423675</v>
      </c>
      <c r="AD19" s="267">
        <v>-36544</v>
      </c>
      <c r="AE19" s="246">
        <v>1282339.1277326522</v>
      </c>
      <c r="AF19" s="208">
        <f t="shared" si="9"/>
        <v>9906320.6695750207</v>
      </c>
      <c r="AG19" s="171">
        <f t="shared" si="10"/>
        <v>5479.1596623755649</v>
      </c>
    </row>
    <row r="20" spans="1:33">
      <c r="A20" s="346">
        <v>49</v>
      </c>
      <c r="B20" s="25" t="s">
        <v>18</v>
      </c>
      <c r="C20" s="74">
        <v>297132</v>
      </c>
      <c r="D20" s="47">
        <v>347986872</v>
      </c>
      <c r="E20" s="368">
        <f t="shared" si="11"/>
        <v>231670383</v>
      </c>
      <c r="F20" s="309">
        <v>85654835</v>
      </c>
      <c r="G20" s="244">
        <v>30661654</v>
      </c>
      <c r="H20" s="64">
        <v>-23588333</v>
      </c>
      <c r="I20" s="229">
        <v>324398539</v>
      </c>
      <c r="J20" s="409">
        <v>-764681</v>
      </c>
      <c r="K20" s="365">
        <v>30338992</v>
      </c>
      <c r="L20" s="27">
        <f t="shared" si="12"/>
        <v>353972850</v>
      </c>
      <c r="M20" s="370">
        <f t="shared" si="13"/>
        <v>1191.298311861395</v>
      </c>
      <c r="N20" s="28">
        <v>1189.2118523383001</v>
      </c>
      <c r="O20" s="355">
        <v>1</v>
      </c>
      <c r="P20" s="192">
        <f t="shared" si="5"/>
        <v>190513431.25351298</v>
      </c>
      <c r="Q20" s="193">
        <f t="shared" si="6"/>
        <v>1.1655090463094369</v>
      </c>
      <c r="R20" s="192">
        <f t="shared" si="14"/>
        <v>633.02764304594996</v>
      </c>
      <c r="S20" s="46"/>
      <c r="T20" s="70">
        <f t="shared" si="7"/>
        <v>3.7536247494819639</v>
      </c>
      <c r="U20" s="70">
        <f t="shared" si="15"/>
        <v>-0.683908731788202</v>
      </c>
      <c r="V20" s="93"/>
      <c r="W20" s="49"/>
      <c r="X20" s="100">
        <v>49</v>
      </c>
      <c r="Y20" s="95" t="s">
        <v>18</v>
      </c>
      <c r="Z20" s="96">
        <v>292796</v>
      </c>
      <c r="AA20" s="206">
        <v>244483938.16030222</v>
      </c>
      <c r="AB20" s="171">
        <v>-176241584.98857743</v>
      </c>
      <c r="AC20" s="207">
        <f t="shared" si="8"/>
        <v>68242353.171724796</v>
      </c>
      <c r="AD20" s="268">
        <v>-764681</v>
      </c>
      <c r="AE20" s="246">
        <v>95981746.57476224</v>
      </c>
      <c r="AF20" s="208">
        <f t="shared" si="9"/>
        <v>163459418.74648702</v>
      </c>
      <c r="AG20" s="171">
        <f t="shared" si="10"/>
        <v>558.27066881544499</v>
      </c>
    </row>
    <row r="21" spans="1:33">
      <c r="A21" s="346">
        <v>50</v>
      </c>
      <c r="B21" s="25" t="s">
        <v>19</v>
      </c>
      <c r="C21" s="74">
        <v>11417</v>
      </c>
      <c r="D21" s="47">
        <v>2610056</v>
      </c>
      <c r="E21" s="368">
        <f t="shared" si="11"/>
        <v>2457394</v>
      </c>
      <c r="F21" s="309">
        <v>92376</v>
      </c>
      <c r="G21" s="244">
        <v>60286</v>
      </c>
      <c r="H21" s="64">
        <v>3558724</v>
      </c>
      <c r="I21" s="229">
        <v>6168780</v>
      </c>
      <c r="J21" s="409">
        <v>-1324551</v>
      </c>
      <c r="K21" s="365">
        <v>2051619</v>
      </c>
      <c r="L21" s="27">
        <f t="shared" si="12"/>
        <v>6895848</v>
      </c>
      <c r="M21" s="370">
        <f t="shared" si="13"/>
        <v>603.99824822632911</v>
      </c>
      <c r="N21" s="28">
        <v>603.25247880235611</v>
      </c>
      <c r="O21" s="355">
        <v>4</v>
      </c>
      <c r="P21" s="192">
        <f t="shared" si="5"/>
        <v>-20566375.645067517</v>
      </c>
      <c r="Q21" s="193">
        <f t="shared" si="6"/>
        <v>-0.74889695426253067</v>
      </c>
      <c r="R21" s="192">
        <f t="shared" si="14"/>
        <v>-1787.5565410332301</v>
      </c>
      <c r="S21" s="245"/>
      <c r="T21" s="70">
        <f t="shared" si="7"/>
        <v>-0.71974406401612812</v>
      </c>
      <c r="U21" s="70">
        <f t="shared" si="15"/>
        <v>-0.69720200908887575</v>
      </c>
      <c r="V21" s="93"/>
      <c r="W21" s="49"/>
      <c r="X21" s="100">
        <v>50</v>
      </c>
      <c r="Y21" s="95" t="s">
        <v>19</v>
      </c>
      <c r="Z21" s="96">
        <v>11483</v>
      </c>
      <c r="AA21" s="206">
        <v>17534154.209014289</v>
      </c>
      <c r="AB21" s="171">
        <v>4477083.4061454516</v>
      </c>
      <c r="AC21" s="207">
        <f t="shared" si="8"/>
        <v>22011237.615159743</v>
      </c>
      <c r="AD21" s="267">
        <v>-1324551</v>
      </c>
      <c r="AE21" s="246">
        <v>6775537.0299077742</v>
      </c>
      <c r="AF21" s="208">
        <f t="shared" si="9"/>
        <v>27462223.645067517</v>
      </c>
      <c r="AG21" s="171">
        <f t="shared" si="10"/>
        <v>2391.5547892595591</v>
      </c>
    </row>
    <row r="22" spans="1:33">
      <c r="A22" s="346">
        <v>51</v>
      </c>
      <c r="B22" s="25" t="s">
        <v>20</v>
      </c>
      <c r="C22" s="74">
        <v>9334</v>
      </c>
      <c r="D22" s="47">
        <v>-4772410</v>
      </c>
      <c r="E22" s="368">
        <f t="shared" si="11"/>
        <v>3665751</v>
      </c>
      <c r="F22" s="309">
        <v>-3965481</v>
      </c>
      <c r="G22" s="243">
        <v>-4472680</v>
      </c>
      <c r="H22" s="64">
        <v>-161278</v>
      </c>
      <c r="I22" s="229">
        <v>-4933689</v>
      </c>
      <c r="J22" s="409">
        <v>-914679</v>
      </c>
      <c r="K22" s="365">
        <v>1756200</v>
      </c>
      <c r="L22" s="27">
        <f t="shared" si="12"/>
        <v>-4092168</v>
      </c>
      <c r="M22" s="370">
        <f t="shared" si="13"/>
        <v>-438.41525605313905</v>
      </c>
      <c r="N22" s="28">
        <v>-440.90518420288174</v>
      </c>
      <c r="O22" s="355">
        <v>4</v>
      </c>
      <c r="P22" s="192">
        <f t="shared" si="5"/>
        <v>-18275445.65628678</v>
      </c>
      <c r="Q22" s="193">
        <f t="shared" si="6"/>
        <v>-1.2885206155564566</v>
      </c>
      <c r="R22" s="192">
        <f t="shared" si="14"/>
        <v>-1938.9736200276186</v>
      </c>
      <c r="S22" s="46"/>
      <c r="T22" s="70">
        <f t="shared" si="7"/>
        <v>-1.5287116106439735</v>
      </c>
      <c r="U22" s="70">
        <f t="shared" si="15"/>
        <v>-0.69544389737218659</v>
      </c>
      <c r="V22" s="93"/>
      <c r="W22" s="49"/>
      <c r="X22" s="100">
        <v>51</v>
      </c>
      <c r="Y22" s="95" t="s">
        <v>20</v>
      </c>
      <c r="Z22" s="96">
        <v>9452</v>
      </c>
      <c r="AA22" s="206">
        <v>11942523.022112932</v>
      </c>
      <c r="AB22" s="171">
        <v>-2610991.6150558032</v>
      </c>
      <c r="AC22" s="207">
        <f t="shared" si="8"/>
        <v>9331531.4070571288</v>
      </c>
      <c r="AD22" s="268">
        <v>-914679</v>
      </c>
      <c r="AE22" s="246">
        <v>5766425.2492296519</v>
      </c>
      <c r="AF22" s="208">
        <f t="shared" si="9"/>
        <v>14183277.65628678</v>
      </c>
      <c r="AG22" s="171">
        <f t="shared" si="10"/>
        <v>1500.5583639744796</v>
      </c>
    </row>
    <row r="23" spans="1:33">
      <c r="A23" s="346">
        <v>52</v>
      </c>
      <c r="B23" s="25" t="s">
        <v>21</v>
      </c>
      <c r="C23" s="74">
        <v>2404</v>
      </c>
      <c r="D23" s="47">
        <v>1970634</v>
      </c>
      <c r="E23" s="368">
        <f t="shared" si="11"/>
        <v>1090447</v>
      </c>
      <c r="F23" s="309">
        <v>586768</v>
      </c>
      <c r="G23" s="244">
        <v>293419</v>
      </c>
      <c r="H23" s="64">
        <v>1161901</v>
      </c>
      <c r="I23" s="229">
        <v>3132534</v>
      </c>
      <c r="J23" s="409">
        <v>293110</v>
      </c>
      <c r="K23" s="365">
        <v>542873</v>
      </c>
      <c r="L23" s="27">
        <f t="shared" si="12"/>
        <v>3968517</v>
      </c>
      <c r="M23" s="370">
        <f t="shared" si="13"/>
        <v>1650.7974209650583</v>
      </c>
      <c r="N23" s="28">
        <v>1649.2944897374964</v>
      </c>
      <c r="O23" s="355">
        <v>14</v>
      </c>
      <c r="P23" s="192">
        <f t="shared" si="5"/>
        <v>-6312328.2946866006</v>
      </c>
      <c r="Q23" s="193">
        <f t="shared" si="6"/>
        <v>-0.61398923082219425</v>
      </c>
      <c r="R23" s="192">
        <f t="shared" si="14"/>
        <v>-2618.6566050675829</v>
      </c>
      <c r="S23" s="46"/>
      <c r="T23" s="70">
        <f t="shared" si="7"/>
        <v>-0.61690587090199678</v>
      </c>
      <c r="U23" s="70">
        <f t="shared" si="15"/>
        <v>-0.70020349630460066</v>
      </c>
      <c r="V23" s="93"/>
      <c r="W23" s="49"/>
      <c r="X23" s="100">
        <v>52</v>
      </c>
      <c r="Y23" s="95" t="s">
        <v>21</v>
      </c>
      <c r="Z23" s="96">
        <v>2408</v>
      </c>
      <c r="AA23" s="206">
        <v>5918371.0535030719</v>
      </c>
      <c r="AB23" s="171">
        <v>2258559.2674485035</v>
      </c>
      <c r="AC23" s="207">
        <f t="shared" si="8"/>
        <v>8176930.3209515754</v>
      </c>
      <c r="AD23" s="267">
        <v>293110</v>
      </c>
      <c r="AE23" s="246">
        <v>1810804.9737350256</v>
      </c>
      <c r="AF23" s="208">
        <f t="shared" si="9"/>
        <v>10280845.294686601</v>
      </c>
      <c r="AG23" s="171">
        <f t="shared" si="10"/>
        <v>4269.4540260326412</v>
      </c>
    </row>
    <row r="24" spans="1:33">
      <c r="A24" s="346">
        <v>61</v>
      </c>
      <c r="B24" s="25" t="s">
        <v>22</v>
      </c>
      <c r="C24" s="74">
        <v>16573</v>
      </c>
      <c r="D24" s="47">
        <v>2523240</v>
      </c>
      <c r="E24" s="368">
        <f t="shared" si="11"/>
        <v>-806357</v>
      </c>
      <c r="F24" s="309">
        <v>1336798</v>
      </c>
      <c r="G24" s="244">
        <v>1992799</v>
      </c>
      <c r="H24" s="64">
        <v>5988693</v>
      </c>
      <c r="I24" s="229">
        <v>8511934</v>
      </c>
      <c r="J24" s="409">
        <v>954692</v>
      </c>
      <c r="K24" s="365">
        <v>2999581</v>
      </c>
      <c r="L24" s="27">
        <f t="shared" si="12"/>
        <v>12466207</v>
      </c>
      <c r="M24" s="370">
        <f t="shared" si="13"/>
        <v>752.19978277921916</v>
      </c>
      <c r="N24" s="28">
        <v>771.67411904585197</v>
      </c>
      <c r="O24" s="355">
        <v>5</v>
      </c>
      <c r="P24" s="192">
        <f t="shared" si="5"/>
        <v>-37744151.069074407</v>
      </c>
      <c r="Q24" s="193">
        <f t="shared" si="6"/>
        <v>-0.75172041229321185</v>
      </c>
      <c r="R24" s="192">
        <f t="shared" si="14"/>
        <v>-2236.5120070466382</v>
      </c>
      <c r="S24" s="46"/>
      <c r="T24" s="70">
        <f t="shared" si="7"/>
        <v>-0.78483696119936142</v>
      </c>
      <c r="U24" s="70">
        <f t="shared" si="15"/>
        <v>-0.69061413321624887</v>
      </c>
      <c r="V24" s="93"/>
      <c r="W24" s="49"/>
      <c r="X24" s="100">
        <v>61</v>
      </c>
      <c r="Y24" s="95" t="s">
        <v>22</v>
      </c>
      <c r="Z24" s="96">
        <v>16800</v>
      </c>
      <c r="AA24" s="206">
        <v>29524915.108106114</v>
      </c>
      <c r="AB24" s="171">
        <v>10035476.153549271</v>
      </c>
      <c r="AC24" s="207">
        <f t="shared" si="8"/>
        <v>39560391.261655383</v>
      </c>
      <c r="AD24" s="268">
        <v>954692</v>
      </c>
      <c r="AE24" s="246">
        <v>9695274.8074190225</v>
      </c>
      <c r="AF24" s="208">
        <f t="shared" si="9"/>
        <v>50210358.069074407</v>
      </c>
      <c r="AG24" s="171">
        <f t="shared" si="10"/>
        <v>2988.7117898258575</v>
      </c>
    </row>
    <row r="25" spans="1:33">
      <c r="A25" s="346">
        <v>69</v>
      </c>
      <c r="B25" s="25" t="s">
        <v>23</v>
      </c>
      <c r="C25" s="74">
        <v>6802</v>
      </c>
      <c r="D25" s="47">
        <v>769612</v>
      </c>
      <c r="E25" s="368">
        <f t="shared" si="11"/>
        <v>3734552</v>
      </c>
      <c r="F25" s="309">
        <v>-1346133</v>
      </c>
      <c r="G25" s="244">
        <v>-1618807</v>
      </c>
      <c r="H25" s="64">
        <v>3717894</v>
      </c>
      <c r="I25" s="229">
        <v>4487506</v>
      </c>
      <c r="J25" s="409">
        <v>841491</v>
      </c>
      <c r="K25" s="365">
        <v>1336508</v>
      </c>
      <c r="L25" s="27">
        <f t="shared" si="12"/>
        <v>6665505</v>
      </c>
      <c r="M25" s="370">
        <f t="shared" si="13"/>
        <v>979.93310790943838</v>
      </c>
      <c r="N25" s="28">
        <v>975.48427962327264</v>
      </c>
      <c r="O25" s="355">
        <v>17</v>
      </c>
      <c r="P25" s="192">
        <f t="shared" si="5"/>
        <v>-20525941.663840145</v>
      </c>
      <c r="Q25" s="193">
        <f t="shared" si="6"/>
        <v>-0.75486758456055403</v>
      </c>
      <c r="R25" s="192">
        <f t="shared" si="14"/>
        <v>-2963.142104364365</v>
      </c>
      <c r="S25" s="46"/>
      <c r="T25" s="70">
        <f t="shared" si="7"/>
        <v>-0.79539005693128906</v>
      </c>
      <c r="U25" s="70">
        <f t="shared" si="15"/>
        <v>-0.69748246044987194</v>
      </c>
      <c r="V25" s="93"/>
      <c r="W25" s="49"/>
      <c r="X25" s="100">
        <v>69</v>
      </c>
      <c r="Y25" s="95" t="s">
        <v>23</v>
      </c>
      <c r="Z25" s="96">
        <v>6896</v>
      </c>
      <c r="AA25" s="206">
        <v>15138535.116044035</v>
      </c>
      <c r="AB25" s="171">
        <v>6793468.4449609723</v>
      </c>
      <c r="AC25" s="207">
        <f t="shared" si="8"/>
        <v>21932003.561005007</v>
      </c>
      <c r="AD25" s="267">
        <v>841491</v>
      </c>
      <c r="AE25" s="246">
        <v>4417952.1028351374</v>
      </c>
      <c r="AF25" s="208">
        <f t="shared" si="9"/>
        <v>27191446.663840145</v>
      </c>
      <c r="AG25" s="171">
        <f t="shared" si="10"/>
        <v>3943.0752122738031</v>
      </c>
    </row>
    <row r="26" spans="1:33">
      <c r="A26" s="346">
        <v>71</v>
      </c>
      <c r="B26" s="25" t="s">
        <v>24</v>
      </c>
      <c r="C26" s="74">
        <v>6613</v>
      </c>
      <c r="D26" s="47">
        <v>4426929</v>
      </c>
      <c r="E26" s="368">
        <f t="shared" si="11"/>
        <v>4881509</v>
      </c>
      <c r="F26" s="309">
        <v>116197</v>
      </c>
      <c r="G26" s="244">
        <v>-570777</v>
      </c>
      <c r="H26" s="64">
        <v>3923936</v>
      </c>
      <c r="I26" s="229">
        <v>8350865</v>
      </c>
      <c r="J26" s="409">
        <v>398312</v>
      </c>
      <c r="K26" s="365">
        <v>1315170</v>
      </c>
      <c r="L26" s="27">
        <f t="shared" si="12"/>
        <v>10064347</v>
      </c>
      <c r="M26" s="370">
        <f t="shared" si="13"/>
        <v>1521.9033721457736</v>
      </c>
      <c r="N26" s="28">
        <v>1350.3225992798734</v>
      </c>
      <c r="O26" s="355">
        <v>17</v>
      </c>
      <c r="P26" s="192">
        <f t="shared" si="5"/>
        <v>-18377244.296234097</v>
      </c>
      <c r="Q26" s="193">
        <f t="shared" si="6"/>
        <v>-0.64613980648359137</v>
      </c>
      <c r="R26" s="192">
        <f t="shared" si="14"/>
        <v>-2744.1220210196825</v>
      </c>
      <c r="S26" s="46"/>
      <c r="T26" s="70">
        <f t="shared" si="7"/>
        <v>-0.64766640357970295</v>
      </c>
      <c r="U26" s="70">
        <f t="shared" si="15"/>
        <v>-0.69708363094661752</v>
      </c>
      <c r="V26" s="93"/>
      <c r="W26" s="49"/>
      <c r="X26" s="100">
        <v>71</v>
      </c>
      <c r="Y26" s="95" t="s">
        <v>24</v>
      </c>
      <c r="Z26" s="96">
        <v>6667</v>
      </c>
      <c r="AA26" s="206">
        <v>16465609.553465946</v>
      </c>
      <c r="AB26" s="171">
        <v>7235976.3436629036</v>
      </c>
      <c r="AC26" s="207">
        <f t="shared" si="8"/>
        <v>23701585.89712885</v>
      </c>
      <c r="AD26" s="268">
        <v>398312</v>
      </c>
      <c r="AE26" s="246">
        <v>4341693.399105248</v>
      </c>
      <c r="AF26" s="208">
        <f t="shared" si="9"/>
        <v>28441591.296234097</v>
      </c>
      <c r="AG26" s="171">
        <f t="shared" si="10"/>
        <v>4266.0253931654561</v>
      </c>
    </row>
    <row r="27" spans="1:33">
      <c r="A27" s="346">
        <v>72</v>
      </c>
      <c r="B27" s="25" t="s">
        <v>25</v>
      </c>
      <c r="C27" s="74">
        <v>950</v>
      </c>
      <c r="D27" s="47">
        <v>1259253</v>
      </c>
      <c r="E27" s="368">
        <f t="shared" si="11"/>
        <v>1257643</v>
      </c>
      <c r="F27" s="309">
        <v>-18544</v>
      </c>
      <c r="G27" s="244">
        <v>20154</v>
      </c>
      <c r="H27" s="64">
        <v>286639</v>
      </c>
      <c r="I27" s="229">
        <v>1545892</v>
      </c>
      <c r="J27" s="409">
        <v>-235405</v>
      </c>
      <c r="K27" s="365">
        <v>167453</v>
      </c>
      <c r="L27" s="27">
        <f t="shared" si="12"/>
        <v>1477940</v>
      </c>
      <c r="M27" s="370">
        <f t="shared" si="13"/>
        <v>1555.7263157894736</v>
      </c>
      <c r="N27" s="28">
        <v>1552.0813783335473</v>
      </c>
      <c r="O27" s="355">
        <v>17</v>
      </c>
      <c r="P27" s="192">
        <f t="shared" si="5"/>
        <v>-2512444.5384981222</v>
      </c>
      <c r="Q27" s="193">
        <f t="shared" si="6"/>
        <v>-0.6296246675624253</v>
      </c>
      <c r="R27" s="192">
        <f t="shared" si="14"/>
        <v>-2649.104599382415</v>
      </c>
      <c r="S27" s="46"/>
      <c r="T27" s="70">
        <f t="shared" si="7"/>
        <v>-0.57891019093210982</v>
      </c>
      <c r="U27" s="70">
        <f t="shared" si="15"/>
        <v>-0.6980762637053114</v>
      </c>
      <c r="V27" s="93"/>
      <c r="W27" s="49"/>
      <c r="X27" s="100">
        <v>72</v>
      </c>
      <c r="Y27" s="95" t="s">
        <v>25</v>
      </c>
      <c r="Z27" s="96">
        <v>949</v>
      </c>
      <c r="AA27" s="206">
        <v>3159897.4762645448</v>
      </c>
      <c r="AB27" s="171">
        <v>511271.87219803873</v>
      </c>
      <c r="AC27" s="207">
        <f t="shared" si="8"/>
        <v>3671169.3484625835</v>
      </c>
      <c r="AD27" s="267">
        <v>-235405</v>
      </c>
      <c r="AE27" s="246">
        <v>554620.19003553852</v>
      </c>
      <c r="AF27" s="208">
        <f t="shared" si="9"/>
        <v>3990384.5384981222</v>
      </c>
      <c r="AG27" s="171">
        <f t="shared" si="10"/>
        <v>4204.8309151718886</v>
      </c>
    </row>
    <row r="28" spans="1:33">
      <c r="A28" s="346">
        <v>74</v>
      </c>
      <c r="B28" s="25" t="s">
        <v>26</v>
      </c>
      <c r="C28" s="74">
        <v>1083</v>
      </c>
      <c r="D28" s="47">
        <v>683980</v>
      </c>
      <c r="E28" s="368">
        <f t="shared" si="11"/>
        <v>530948</v>
      </c>
      <c r="F28" s="309">
        <v>124877</v>
      </c>
      <c r="G28" s="244">
        <v>28155</v>
      </c>
      <c r="H28" s="64">
        <v>462783</v>
      </c>
      <c r="I28" s="229">
        <v>1146762</v>
      </c>
      <c r="J28" s="409">
        <v>-308048</v>
      </c>
      <c r="K28" s="365">
        <v>266016</v>
      </c>
      <c r="L28" s="27">
        <f t="shared" si="12"/>
        <v>1104730</v>
      </c>
      <c r="M28" s="370">
        <f t="shared" si="13"/>
        <v>1020.0646352723915</v>
      </c>
      <c r="N28" s="28">
        <v>1016.5756501409862</v>
      </c>
      <c r="O28" s="355">
        <v>16</v>
      </c>
      <c r="P28" s="192">
        <f t="shared" si="5"/>
        <v>-3762235.5433669323</v>
      </c>
      <c r="Q28" s="193">
        <f t="shared" si="6"/>
        <v>-0.77301462478903116</v>
      </c>
      <c r="R28" s="192">
        <f t="shared" si="14"/>
        <v>-3392.4154584419621</v>
      </c>
      <c r="S28" s="245"/>
      <c r="T28" s="70">
        <f t="shared" si="7"/>
        <v>-0.73289203267088032</v>
      </c>
      <c r="U28" s="70">
        <f t="shared" si="15"/>
        <v>-0.69831275699714013</v>
      </c>
      <c r="V28" s="93"/>
      <c r="W28" s="49"/>
      <c r="X28" s="100">
        <v>74</v>
      </c>
      <c r="Y28" s="95" t="s">
        <v>26</v>
      </c>
      <c r="Z28" s="96">
        <v>1103</v>
      </c>
      <c r="AA28" s="206">
        <v>3161170.4736417676</v>
      </c>
      <c r="AB28" s="171">
        <v>1132082.2191429664</v>
      </c>
      <c r="AC28" s="207">
        <f t="shared" si="8"/>
        <v>4293252.6927847341</v>
      </c>
      <c r="AD28" s="268">
        <v>-308048</v>
      </c>
      <c r="AE28" s="246">
        <v>881760.85058219789</v>
      </c>
      <c r="AF28" s="208">
        <f t="shared" si="9"/>
        <v>4866965.5433669323</v>
      </c>
      <c r="AG28" s="171">
        <f t="shared" si="10"/>
        <v>4412.4800937143536</v>
      </c>
    </row>
    <row r="29" spans="1:33">
      <c r="A29" s="346">
        <v>75</v>
      </c>
      <c r="B29" s="25" t="s">
        <v>27</v>
      </c>
      <c r="C29" s="74">
        <v>19702</v>
      </c>
      <c r="D29" s="47">
        <v>1123292</v>
      </c>
      <c r="E29" s="368">
        <f t="shared" si="11"/>
        <v>1151079</v>
      </c>
      <c r="F29" s="309">
        <v>-1014078</v>
      </c>
      <c r="G29" s="244">
        <v>986291</v>
      </c>
      <c r="H29" s="64">
        <v>-171272</v>
      </c>
      <c r="I29" s="229">
        <v>952020</v>
      </c>
      <c r="J29" s="409">
        <v>-1667493</v>
      </c>
      <c r="K29" s="365">
        <v>3275071</v>
      </c>
      <c r="L29" s="27">
        <f t="shared" si="12"/>
        <v>2559598</v>
      </c>
      <c r="M29" s="370">
        <f t="shared" si="13"/>
        <v>129.91564308192062</v>
      </c>
      <c r="N29" s="28">
        <v>126.99747533461532</v>
      </c>
      <c r="O29" s="355">
        <v>8</v>
      </c>
      <c r="P29" s="192">
        <f t="shared" si="5"/>
        <v>-40277831.496614426</v>
      </c>
      <c r="Q29" s="193">
        <f t="shared" si="6"/>
        <v>-0.94024856229521681</v>
      </c>
      <c r="R29" s="192">
        <f t="shared" si="14"/>
        <v>-2025.2098535531059</v>
      </c>
      <c r="S29" s="46"/>
      <c r="T29" s="70">
        <f t="shared" si="7"/>
        <v>-0.97190216161994625</v>
      </c>
      <c r="U29" s="70">
        <f t="shared" si="15"/>
        <v>-0.69168840353344063</v>
      </c>
      <c r="V29" s="93"/>
      <c r="W29" s="49"/>
      <c r="X29" s="100">
        <v>75</v>
      </c>
      <c r="Y29" s="95" t="s">
        <v>27</v>
      </c>
      <c r="Z29" s="96">
        <v>19877</v>
      </c>
      <c r="AA29" s="206">
        <v>33663385.32450182</v>
      </c>
      <c r="AB29" s="171">
        <v>218936.40868259064</v>
      </c>
      <c r="AC29" s="207">
        <f t="shared" si="8"/>
        <v>33882321.733184412</v>
      </c>
      <c r="AD29" s="267">
        <v>-1667493</v>
      </c>
      <c r="AE29" s="246">
        <v>10622600.763430014</v>
      </c>
      <c r="AF29" s="208">
        <f t="shared" si="9"/>
        <v>42837429.496614426</v>
      </c>
      <c r="AG29" s="171">
        <f t="shared" si="10"/>
        <v>2155.1254966350266</v>
      </c>
    </row>
    <row r="30" spans="1:33">
      <c r="A30" s="346">
        <v>77</v>
      </c>
      <c r="B30" s="25" t="s">
        <v>28</v>
      </c>
      <c r="C30" s="74">
        <v>4683</v>
      </c>
      <c r="D30" s="47">
        <v>1077212</v>
      </c>
      <c r="E30" s="368">
        <f t="shared" si="11"/>
        <v>970477</v>
      </c>
      <c r="F30" s="309">
        <v>62639</v>
      </c>
      <c r="G30" s="244">
        <v>44096</v>
      </c>
      <c r="H30" s="64">
        <v>2693102</v>
      </c>
      <c r="I30" s="229">
        <v>3770314</v>
      </c>
      <c r="J30" s="409">
        <v>252765</v>
      </c>
      <c r="K30" s="365">
        <v>1053283</v>
      </c>
      <c r="L30" s="27">
        <f t="shared" si="12"/>
        <v>5076362</v>
      </c>
      <c r="M30" s="370">
        <f t="shared" si="13"/>
        <v>1083.9978646166987</v>
      </c>
      <c r="N30" s="28">
        <v>1084.369939256931</v>
      </c>
      <c r="O30" s="355">
        <v>13</v>
      </c>
      <c r="P30" s="192">
        <f t="shared" si="5"/>
        <v>-15021150.166921213</v>
      </c>
      <c r="Q30" s="193">
        <f t="shared" si="6"/>
        <v>-0.74741341327036204</v>
      </c>
      <c r="R30" s="192">
        <f t="shared" si="14"/>
        <v>-3118.7441192647761</v>
      </c>
      <c r="S30" s="46"/>
      <c r="T30" s="70">
        <f t="shared" si="7"/>
        <v>-0.7693803012952013</v>
      </c>
      <c r="U30" s="70">
        <f t="shared" si="15"/>
        <v>-0.69872856831770735</v>
      </c>
      <c r="V30" s="93"/>
      <c r="W30" s="49"/>
      <c r="X30" s="100">
        <v>77</v>
      </c>
      <c r="Y30" s="95" t="s">
        <v>28</v>
      </c>
      <c r="Z30" s="96">
        <v>4782</v>
      </c>
      <c r="AA30" s="206">
        <v>11244535.976750566</v>
      </c>
      <c r="AB30" s="171">
        <v>5104084.8096556021</v>
      </c>
      <c r="AC30" s="207">
        <f t="shared" si="8"/>
        <v>16348620.786406167</v>
      </c>
      <c r="AD30" s="268">
        <v>252765</v>
      </c>
      <c r="AE30" s="246">
        <v>3496126.3805150469</v>
      </c>
      <c r="AF30" s="208">
        <f t="shared" si="9"/>
        <v>20097512.166921213</v>
      </c>
      <c r="AG30" s="171">
        <f t="shared" si="10"/>
        <v>4202.7419838814749</v>
      </c>
    </row>
    <row r="31" spans="1:33">
      <c r="A31" s="346">
        <v>78</v>
      </c>
      <c r="B31" s="25" t="s">
        <v>29</v>
      </c>
      <c r="C31" s="74">
        <v>7979</v>
      </c>
      <c r="D31" s="47">
        <v>-761838</v>
      </c>
      <c r="E31" s="368">
        <f t="shared" si="11"/>
        <v>1128823</v>
      </c>
      <c r="F31" s="309">
        <v>-1543135</v>
      </c>
      <c r="G31" s="244">
        <v>-347526</v>
      </c>
      <c r="H31" s="64">
        <v>-53171</v>
      </c>
      <c r="I31" s="229">
        <v>-815009</v>
      </c>
      <c r="J31" s="409">
        <v>-482933</v>
      </c>
      <c r="K31" s="365">
        <v>1261426</v>
      </c>
      <c r="L31" s="27">
        <f t="shared" si="12"/>
        <v>-36516</v>
      </c>
      <c r="M31" s="370">
        <f t="shared" si="13"/>
        <v>-4.5765133475372854</v>
      </c>
      <c r="N31" s="28">
        <v>-7.4893932763585669</v>
      </c>
      <c r="O31" s="355">
        <v>1</v>
      </c>
      <c r="P31" s="192">
        <f t="shared" si="5"/>
        <v>-15650830.867355652</v>
      </c>
      <c r="Q31" s="193">
        <f t="shared" si="6"/>
        <v>-1.0023386232639859</v>
      </c>
      <c r="R31" s="192">
        <f t="shared" si="14"/>
        <v>-1946.1724928744773</v>
      </c>
      <c r="S31" s="46"/>
      <c r="T31" s="70">
        <f t="shared" si="7"/>
        <v>-1.0674516208343257</v>
      </c>
      <c r="U31" s="70">
        <f t="shared" si="15"/>
        <v>-0.68577317104896962</v>
      </c>
      <c r="V31" s="93"/>
      <c r="W31" s="49"/>
      <c r="X31" s="100">
        <v>78</v>
      </c>
      <c r="Y31" s="95" t="s">
        <v>29</v>
      </c>
      <c r="Z31" s="96">
        <v>8042</v>
      </c>
      <c r="AA31" s="206">
        <v>12613221.476726944</v>
      </c>
      <c r="AB31" s="171">
        <v>-530353.93523641035</v>
      </c>
      <c r="AC31" s="207">
        <f t="shared" si="8"/>
        <v>12082867.541490532</v>
      </c>
      <c r="AD31" s="267">
        <v>-482933</v>
      </c>
      <c r="AE31" s="246">
        <v>4014380.3258651188</v>
      </c>
      <c r="AF31" s="208">
        <f t="shared" si="9"/>
        <v>15614314.867355652</v>
      </c>
      <c r="AG31" s="171">
        <f t="shared" si="10"/>
        <v>1941.59597952694</v>
      </c>
    </row>
    <row r="32" spans="1:33">
      <c r="A32" s="346">
        <v>79</v>
      </c>
      <c r="B32" s="25" t="s">
        <v>30</v>
      </c>
      <c r="C32" s="74">
        <v>6785</v>
      </c>
      <c r="D32" s="47">
        <v>-1401860</v>
      </c>
      <c r="E32" s="368">
        <f t="shared" si="11"/>
        <v>301627</v>
      </c>
      <c r="F32" s="309">
        <v>-870012</v>
      </c>
      <c r="G32" s="244">
        <v>-833475</v>
      </c>
      <c r="H32" s="64">
        <v>-482306</v>
      </c>
      <c r="I32" s="229">
        <v>-1884165</v>
      </c>
      <c r="J32" s="409">
        <v>-374540</v>
      </c>
      <c r="K32" s="365">
        <v>1100025</v>
      </c>
      <c r="L32" s="27">
        <f t="shared" si="12"/>
        <v>-1158680</v>
      </c>
      <c r="M32" s="370">
        <f t="shared" si="13"/>
        <v>-170.77081798084009</v>
      </c>
      <c r="N32" s="28">
        <v>-171.1173620360149</v>
      </c>
      <c r="O32" s="355">
        <v>4</v>
      </c>
      <c r="P32" s="192">
        <f t="shared" si="5"/>
        <v>-14813676.636669671</v>
      </c>
      <c r="Q32" s="193">
        <f t="shared" si="6"/>
        <v>-1.0848539205706162</v>
      </c>
      <c r="R32" s="192">
        <f t="shared" si="14"/>
        <v>-2158.6870556675003</v>
      </c>
      <c r="S32" s="46"/>
      <c r="T32" s="70">
        <f t="shared" si="7"/>
        <v>-1.1801891610273763</v>
      </c>
      <c r="U32" s="70">
        <f t="shared" si="15"/>
        <v>-0.69212347283047637</v>
      </c>
      <c r="V32" s="93"/>
      <c r="W32" s="49"/>
      <c r="X32" s="100">
        <v>79</v>
      </c>
      <c r="Y32" s="95" t="s">
        <v>30</v>
      </c>
      <c r="Z32" s="96">
        <v>6869</v>
      </c>
      <c r="AA32" s="206">
        <v>11825475.910842039</v>
      </c>
      <c r="AB32" s="171">
        <v>-1368881.3562243138</v>
      </c>
      <c r="AC32" s="207">
        <f t="shared" si="8"/>
        <v>10456594.554617725</v>
      </c>
      <c r="AD32" s="268">
        <v>-374540</v>
      </c>
      <c r="AE32" s="246">
        <v>3572942.0820519454</v>
      </c>
      <c r="AF32" s="208">
        <f t="shared" si="9"/>
        <v>13654996.636669671</v>
      </c>
      <c r="AG32" s="171">
        <f t="shared" si="10"/>
        <v>1987.9162376866605</v>
      </c>
    </row>
    <row r="33" spans="1:33">
      <c r="A33" s="346">
        <v>81</v>
      </c>
      <c r="B33" s="25" t="s">
        <v>31</v>
      </c>
      <c r="C33" s="74">
        <v>2621</v>
      </c>
      <c r="D33" s="47">
        <v>483212</v>
      </c>
      <c r="E33" s="368">
        <f t="shared" si="11"/>
        <v>-219558</v>
      </c>
      <c r="F33" s="309">
        <v>290116</v>
      </c>
      <c r="G33" s="244">
        <v>412654</v>
      </c>
      <c r="H33" s="64">
        <v>266278</v>
      </c>
      <c r="I33" s="229">
        <v>749490</v>
      </c>
      <c r="J33" s="409">
        <v>-671936</v>
      </c>
      <c r="K33" s="365">
        <v>631329</v>
      </c>
      <c r="L33" s="27">
        <f t="shared" si="12"/>
        <v>708883</v>
      </c>
      <c r="M33" s="370">
        <f t="shared" si="13"/>
        <v>270.4628004578405</v>
      </c>
      <c r="N33" s="28">
        <v>271.55224798610021</v>
      </c>
      <c r="O33" s="355">
        <v>7</v>
      </c>
      <c r="P33" s="192">
        <f t="shared" si="5"/>
        <v>-9159281.4876437373</v>
      </c>
      <c r="Q33" s="193">
        <f t="shared" si="6"/>
        <v>-0.92816465504931378</v>
      </c>
      <c r="R33" s="192">
        <f t="shared" si="14"/>
        <v>-3446.3599820821737</v>
      </c>
      <c r="S33" s="245"/>
      <c r="T33" s="70">
        <f t="shared" si="7"/>
        <v>-0.9111543040041109</v>
      </c>
      <c r="U33" s="70">
        <f t="shared" si="15"/>
        <v>-0.69997274549279953</v>
      </c>
      <c r="V33" s="93"/>
      <c r="W33" s="49"/>
      <c r="X33" s="100">
        <v>81</v>
      </c>
      <c r="Y33" s="95" t="s">
        <v>31</v>
      </c>
      <c r="Z33" s="96">
        <v>2655</v>
      </c>
      <c r="AA33" s="206">
        <v>6471032.7109940117</v>
      </c>
      <c r="AB33" s="171">
        <v>1964828.9432911754</v>
      </c>
      <c r="AC33" s="207">
        <f t="shared" si="8"/>
        <v>8435861.6542851869</v>
      </c>
      <c r="AD33" s="267">
        <v>-671936</v>
      </c>
      <c r="AE33" s="246">
        <v>2104238.8333585495</v>
      </c>
      <c r="AF33" s="208">
        <f t="shared" si="9"/>
        <v>9868164.4876437373</v>
      </c>
      <c r="AG33" s="171">
        <f t="shared" si="10"/>
        <v>3716.822782540014</v>
      </c>
    </row>
    <row r="34" spans="1:33">
      <c r="A34" s="346">
        <v>82</v>
      </c>
      <c r="B34" s="25" t="s">
        <v>32</v>
      </c>
      <c r="C34" s="74">
        <v>9405</v>
      </c>
      <c r="D34" s="47">
        <v>3860652</v>
      </c>
      <c r="E34" s="368">
        <f t="shared" si="11"/>
        <v>3414184</v>
      </c>
      <c r="F34" s="309">
        <v>348473</v>
      </c>
      <c r="G34" s="244">
        <v>97995</v>
      </c>
      <c r="H34" s="64">
        <v>2303150</v>
      </c>
      <c r="I34" s="229">
        <v>6163802</v>
      </c>
      <c r="J34" s="409">
        <v>-1911323</v>
      </c>
      <c r="K34" s="365">
        <v>1435741</v>
      </c>
      <c r="L34" s="27">
        <f t="shared" si="12"/>
        <v>5688220</v>
      </c>
      <c r="M34" s="370">
        <f t="shared" si="13"/>
        <v>604.80808080808083</v>
      </c>
      <c r="N34" s="28">
        <v>603.9247747233602</v>
      </c>
      <c r="O34" s="355">
        <v>5</v>
      </c>
      <c r="P34" s="192">
        <f t="shared" si="5"/>
        <v>-8212939.6369827129</v>
      </c>
      <c r="Q34" s="193">
        <f t="shared" si="6"/>
        <v>-0.59080967713894661</v>
      </c>
      <c r="R34" s="192">
        <f t="shared" si="14"/>
        <v>-875.77128195501564</v>
      </c>
      <c r="S34" s="46"/>
      <c r="T34" s="70">
        <f t="shared" si="7"/>
        <v>-0.44689732393589199</v>
      </c>
      <c r="U34" s="70">
        <f t="shared" si="15"/>
        <v>-0.69245781874426848</v>
      </c>
      <c r="V34" s="93"/>
      <c r="W34" s="49"/>
      <c r="X34" s="100">
        <v>82</v>
      </c>
      <c r="Y34" s="95" t="s">
        <v>32</v>
      </c>
      <c r="Z34" s="96">
        <v>9389</v>
      </c>
      <c r="AA34" s="206">
        <v>8956987.6739372723</v>
      </c>
      <c r="AB34" s="171">
        <v>2187058.9321319014</v>
      </c>
      <c r="AC34" s="207">
        <f t="shared" si="8"/>
        <v>11144046.606069174</v>
      </c>
      <c r="AD34" s="268">
        <v>-1911323</v>
      </c>
      <c r="AE34" s="246">
        <v>4668436.0309135402</v>
      </c>
      <c r="AF34" s="208">
        <f t="shared" si="9"/>
        <v>13901159.636982713</v>
      </c>
      <c r="AG34" s="171">
        <f t="shared" si="10"/>
        <v>1480.5793627630965</v>
      </c>
    </row>
    <row r="35" spans="1:33">
      <c r="A35" s="346">
        <v>86</v>
      </c>
      <c r="B35" s="25" t="s">
        <v>33</v>
      </c>
      <c r="C35" s="74">
        <v>8143</v>
      </c>
      <c r="D35" s="47">
        <v>3207206</v>
      </c>
      <c r="E35" s="368">
        <f t="shared" si="11"/>
        <v>3006371</v>
      </c>
      <c r="F35" s="309">
        <v>246262</v>
      </c>
      <c r="G35" s="244">
        <v>-45427</v>
      </c>
      <c r="H35" s="64">
        <v>2869047</v>
      </c>
      <c r="I35" s="229">
        <v>6076253</v>
      </c>
      <c r="J35" s="409">
        <v>-1174703</v>
      </c>
      <c r="K35" s="365">
        <v>1457858</v>
      </c>
      <c r="L35" s="27">
        <f t="shared" si="12"/>
        <v>6359408</v>
      </c>
      <c r="M35" s="370">
        <f t="shared" si="13"/>
        <v>780.966228662655</v>
      </c>
      <c r="N35" s="28">
        <v>703.34893177057666</v>
      </c>
      <c r="O35" s="355">
        <v>5</v>
      </c>
      <c r="P35" s="192">
        <f t="shared" si="5"/>
        <v>-10067526.324863438</v>
      </c>
      <c r="Q35" s="193">
        <f t="shared" si="6"/>
        <v>-0.61286702227971146</v>
      </c>
      <c r="R35" s="192">
        <f t="shared" si="14"/>
        <v>-1228.4446979261447</v>
      </c>
      <c r="S35" s="46"/>
      <c r="T35" s="70">
        <f t="shared" si="7"/>
        <v>-0.52785463104938612</v>
      </c>
      <c r="U35" s="70">
        <f t="shared" si="15"/>
        <v>-0.69192699646520706</v>
      </c>
      <c r="V35" s="93"/>
      <c r="W35" s="49"/>
      <c r="X35" s="100">
        <v>86</v>
      </c>
      <c r="Y35" s="95" t="s">
        <v>33</v>
      </c>
      <c r="Z35" s="96">
        <v>8175</v>
      </c>
      <c r="AA35" s="206">
        <v>9725774.9798871353</v>
      </c>
      <c r="AB35" s="171">
        <v>3143678.7934391312</v>
      </c>
      <c r="AC35" s="207">
        <f t="shared" si="8"/>
        <v>12869453.773326267</v>
      </c>
      <c r="AD35" s="267">
        <v>-1174703</v>
      </c>
      <c r="AE35" s="246">
        <v>4732183.551537171</v>
      </c>
      <c r="AF35" s="208">
        <f t="shared" si="9"/>
        <v>16426934.324863438</v>
      </c>
      <c r="AG35" s="171">
        <f t="shared" si="10"/>
        <v>2009.4109265887996</v>
      </c>
    </row>
    <row r="36" spans="1:33">
      <c r="A36" s="346">
        <v>90</v>
      </c>
      <c r="B36" s="25" t="s">
        <v>34</v>
      </c>
      <c r="C36" s="74">
        <v>3136</v>
      </c>
      <c r="D36" s="47">
        <v>365690</v>
      </c>
      <c r="E36" s="368">
        <f t="shared" si="11"/>
        <v>946832</v>
      </c>
      <c r="F36" s="309">
        <v>94114</v>
      </c>
      <c r="G36" s="244">
        <v>-675256</v>
      </c>
      <c r="H36" s="64">
        <v>-11569</v>
      </c>
      <c r="I36" s="229">
        <v>354121</v>
      </c>
      <c r="J36" s="409">
        <v>-239617</v>
      </c>
      <c r="K36" s="365">
        <v>718452</v>
      </c>
      <c r="L36" s="27">
        <f t="shared" si="12"/>
        <v>832956</v>
      </c>
      <c r="M36" s="370">
        <f t="shared" si="13"/>
        <v>265.61096938775512</v>
      </c>
      <c r="N36" s="28">
        <v>261.49592078837122</v>
      </c>
      <c r="O36" s="355">
        <v>12</v>
      </c>
      <c r="P36" s="192">
        <f t="shared" si="5"/>
        <v>-12733025.459619874</v>
      </c>
      <c r="Q36" s="193">
        <f t="shared" si="6"/>
        <v>-0.93859965071606843</v>
      </c>
      <c r="R36" s="192">
        <f t="shared" si="14"/>
        <v>-3979.0640805558851</v>
      </c>
      <c r="S36" s="46"/>
      <c r="T36" s="70">
        <f t="shared" si="7"/>
        <v>-0.96901564169865462</v>
      </c>
      <c r="U36" s="70">
        <f t="shared" si="15"/>
        <v>-0.69769419829528601</v>
      </c>
      <c r="V36" s="93"/>
      <c r="W36" s="49"/>
      <c r="X36" s="100">
        <v>90</v>
      </c>
      <c r="Y36" s="95" t="s">
        <v>34</v>
      </c>
      <c r="Z36" s="96">
        <v>3196</v>
      </c>
      <c r="AA36" s="206">
        <v>9801438.8976030555</v>
      </c>
      <c r="AB36" s="171">
        <v>1627585.9205298815</v>
      </c>
      <c r="AC36" s="207">
        <f t="shared" si="8"/>
        <v>11429024.818132937</v>
      </c>
      <c r="AD36" s="268">
        <v>-239617</v>
      </c>
      <c r="AE36" s="246">
        <v>2376573.6414869372</v>
      </c>
      <c r="AF36" s="208">
        <f t="shared" si="9"/>
        <v>13565981.459619874</v>
      </c>
      <c r="AG36" s="171">
        <f t="shared" si="10"/>
        <v>4244.6750499436403</v>
      </c>
    </row>
    <row r="37" spans="1:33">
      <c r="A37" s="346">
        <v>91</v>
      </c>
      <c r="B37" s="25" t="s">
        <v>35</v>
      </c>
      <c r="C37" s="74">
        <v>658457</v>
      </c>
      <c r="D37" s="47">
        <v>133641056</v>
      </c>
      <c r="E37" s="368">
        <f t="shared" si="11"/>
        <v>217309649</v>
      </c>
      <c r="F37" s="309">
        <v>-6980980</v>
      </c>
      <c r="G37" s="244">
        <v>-76687613</v>
      </c>
      <c r="H37" s="64">
        <v>-60743727</v>
      </c>
      <c r="I37" s="229">
        <v>72897329</v>
      </c>
      <c r="J37" s="409">
        <v>31655776</v>
      </c>
      <c r="K37" s="365">
        <v>87721259</v>
      </c>
      <c r="L37" s="27">
        <f t="shared" si="12"/>
        <v>192274364</v>
      </c>
      <c r="M37" s="370">
        <f t="shared" si="13"/>
        <v>292.00747201411787</v>
      </c>
      <c r="N37" s="28">
        <v>282.6101945761377</v>
      </c>
      <c r="O37" s="355">
        <v>1</v>
      </c>
      <c r="P37" s="192">
        <f t="shared" si="5"/>
        <v>-180976160.52386636</v>
      </c>
      <c r="Q37" s="193">
        <f t="shared" si="6"/>
        <v>-0.48486512043011043</v>
      </c>
      <c r="R37" s="192">
        <f t="shared" si="14"/>
        <v>-276.17514462697443</v>
      </c>
      <c r="S37" s="46"/>
      <c r="T37" s="70">
        <f t="shared" si="7"/>
        <v>0.19982637280210835</v>
      </c>
      <c r="U37" s="70">
        <f t="shared" si="15"/>
        <v>-0.68764482843018548</v>
      </c>
      <c r="V37" s="93"/>
      <c r="W37" s="49"/>
      <c r="X37" s="100">
        <v>91</v>
      </c>
      <c r="Y37" s="95" t="s">
        <v>35</v>
      </c>
      <c r="Z37" s="96">
        <v>656920</v>
      </c>
      <c r="AA37" s="206">
        <v>434376052.32168949</v>
      </c>
      <c r="AB37" s="171">
        <v>-373619487.32824504</v>
      </c>
      <c r="AC37" s="207">
        <f t="shared" si="8"/>
        <v>60756564.993444443</v>
      </c>
      <c r="AD37" s="267">
        <v>31655776</v>
      </c>
      <c r="AE37" s="246">
        <v>280838183.53042191</v>
      </c>
      <c r="AF37" s="208">
        <f t="shared" si="9"/>
        <v>373250524.52386636</v>
      </c>
      <c r="AG37" s="171">
        <f t="shared" si="10"/>
        <v>568.1826166410923</v>
      </c>
    </row>
    <row r="38" spans="1:33">
      <c r="A38" s="346">
        <v>92</v>
      </c>
      <c r="B38" s="25" t="s">
        <v>36</v>
      </c>
      <c r="C38" s="74">
        <v>239206</v>
      </c>
      <c r="D38" s="47">
        <v>131321070</v>
      </c>
      <c r="E38" s="368">
        <f t="shared" si="11"/>
        <v>162109538</v>
      </c>
      <c r="F38" s="309">
        <v>-27694607</v>
      </c>
      <c r="G38" s="244">
        <v>-3093861</v>
      </c>
      <c r="H38" s="64">
        <v>-3797595</v>
      </c>
      <c r="I38" s="229">
        <v>127523475</v>
      </c>
      <c r="J38" s="409">
        <v>23676918</v>
      </c>
      <c r="K38" s="365">
        <v>30097739</v>
      </c>
      <c r="L38" s="27">
        <f t="shared" si="12"/>
        <v>181298132</v>
      </c>
      <c r="M38" s="370">
        <f t="shared" si="13"/>
        <v>757.91632316915127</v>
      </c>
      <c r="N38" s="28">
        <v>754.18879893601024</v>
      </c>
      <c r="O38" s="355">
        <v>1</v>
      </c>
      <c r="P38" s="192">
        <f t="shared" si="5"/>
        <v>-105162886.53059745</v>
      </c>
      <c r="Q38" s="193">
        <f t="shared" si="6"/>
        <v>-0.36711063540174071</v>
      </c>
      <c r="R38" s="192">
        <f t="shared" si="14"/>
        <v>-449.60300832882933</v>
      </c>
      <c r="S38" s="46"/>
      <c r="T38" s="70">
        <f t="shared" si="7"/>
        <v>-0.23961246560628768</v>
      </c>
      <c r="U38" s="70">
        <f t="shared" si="15"/>
        <v>-0.68343351954181253</v>
      </c>
      <c r="V38" s="93"/>
      <c r="W38" s="49"/>
      <c r="X38" s="100">
        <v>92</v>
      </c>
      <c r="Y38" s="95" t="s">
        <v>36</v>
      </c>
      <c r="Z38" s="96">
        <v>237231</v>
      </c>
      <c r="AA38" s="206">
        <v>199309353.34088165</v>
      </c>
      <c r="AB38" s="171">
        <v>-31600824.160850286</v>
      </c>
      <c r="AC38" s="207">
        <f t="shared" si="8"/>
        <v>167708529.18003136</v>
      </c>
      <c r="AD38" s="268">
        <v>23676918</v>
      </c>
      <c r="AE38" s="246">
        <v>95075571.350566119</v>
      </c>
      <c r="AF38" s="208">
        <f t="shared" si="9"/>
        <v>286461018.53059745</v>
      </c>
      <c r="AG38" s="171">
        <f t="shared" si="10"/>
        <v>1207.5193314979806</v>
      </c>
    </row>
    <row r="39" spans="1:33">
      <c r="A39" s="346">
        <v>97</v>
      </c>
      <c r="B39" s="25" t="s">
        <v>37</v>
      </c>
      <c r="C39" s="74">
        <v>2131</v>
      </c>
      <c r="D39" s="47">
        <v>278312</v>
      </c>
      <c r="E39" s="368">
        <f t="shared" si="11"/>
        <v>324199</v>
      </c>
      <c r="F39" s="309">
        <v>-317202</v>
      </c>
      <c r="G39" s="244">
        <v>271315</v>
      </c>
      <c r="H39" s="64">
        <v>148005</v>
      </c>
      <c r="I39" s="229">
        <v>426318</v>
      </c>
      <c r="J39" s="409">
        <v>-546383</v>
      </c>
      <c r="K39" s="365">
        <v>452123</v>
      </c>
      <c r="L39" s="27">
        <f t="shared" si="12"/>
        <v>332058</v>
      </c>
      <c r="M39" s="370">
        <f t="shared" si="13"/>
        <v>155.82261848897232</v>
      </c>
      <c r="N39" s="28">
        <v>154.33647913041091</v>
      </c>
      <c r="O39" s="355">
        <v>10</v>
      </c>
      <c r="P39" s="192">
        <f t="shared" si="5"/>
        <v>-7087844.2815552745</v>
      </c>
      <c r="Q39" s="193">
        <f t="shared" si="6"/>
        <v>-0.95524765860792471</v>
      </c>
      <c r="R39" s="192">
        <f t="shared" si="14"/>
        <v>-3285.6904991155152</v>
      </c>
      <c r="S39" s="46"/>
      <c r="T39" s="70">
        <f t="shared" si="7"/>
        <v>-0.93395468273074822</v>
      </c>
      <c r="U39" s="70">
        <f t="shared" si="15"/>
        <v>-0.70084899337166051</v>
      </c>
      <c r="V39" s="93"/>
      <c r="W39" s="49"/>
      <c r="X39" s="100">
        <v>97</v>
      </c>
      <c r="Y39" s="95" t="s">
        <v>37</v>
      </c>
      <c r="Z39" s="96">
        <v>2156</v>
      </c>
      <c r="AA39" s="206">
        <v>5056931.8284059782</v>
      </c>
      <c r="AB39" s="171">
        <v>1397999.6887218528</v>
      </c>
      <c r="AC39" s="207">
        <f t="shared" si="8"/>
        <v>6454931.5171278305</v>
      </c>
      <c r="AD39" s="267">
        <v>-546383</v>
      </c>
      <c r="AE39" s="246">
        <v>1511353.7644274435</v>
      </c>
      <c r="AF39" s="208">
        <f t="shared" si="9"/>
        <v>7419902.2815552745</v>
      </c>
      <c r="AG39" s="171">
        <f t="shared" si="10"/>
        <v>3441.5131176044874</v>
      </c>
    </row>
    <row r="40" spans="1:33">
      <c r="A40" s="346">
        <v>98</v>
      </c>
      <c r="B40" s="25" t="s">
        <v>38</v>
      </c>
      <c r="C40" s="74">
        <v>23090</v>
      </c>
      <c r="D40" s="47">
        <v>15530081</v>
      </c>
      <c r="E40" s="368">
        <f t="shared" si="11"/>
        <v>8165618</v>
      </c>
      <c r="F40" s="309">
        <v>4335426</v>
      </c>
      <c r="G40" s="243">
        <v>3029037</v>
      </c>
      <c r="H40" s="64">
        <v>6678970</v>
      </c>
      <c r="I40" s="229">
        <v>22209051</v>
      </c>
      <c r="J40" s="409">
        <v>-4608213</v>
      </c>
      <c r="K40" s="365">
        <v>3562650</v>
      </c>
      <c r="L40" s="27">
        <f t="shared" si="12"/>
        <v>21163488</v>
      </c>
      <c r="M40" s="370">
        <f t="shared" si="13"/>
        <v>916.56509311390209</v>
      </c>
      <c r="N40" s="28">
        <v>916.8423921784605</v>
      </c>
      <c r="O40" s="355">
        <v>7</v>
      </c>
      <c r="P40" s="192">
        <f t="shared" si="5"/>
        <v>-26610539.290066473</v>
      </c>
      <c r="Q40" s="193">
        <f t="shared" si="6"/>
        <v>-0.55700850021491766</v>
      </c>
      <c r="R40" s="192">
        <f t="shared" si="14"/>
        <v>-1138.1434050180696</v>
      </c>
      <c r="S40" s="46"/>
      <c r="T40" s="70">
        <f t="shared" si="7"/>
        <v>-0.45562944317703313</v>
      </c>
      <c r="U40" s="70">
        <f t="shared" si="15"/>
        <v>-0.69246590192919699</v>
      </c>
      <c r="V40" s="93"/>
      <c r="W40" s="49"/>
      <c r="X40" s="100">
        <v>98</v>
      </c>
      <c r="Y40" s="95" t="s">
        <v>38</v>
      </c>
      <c r="Z40" s="96">
        <v>23251</v>
      </c>
      <c r="AA40" s="206">
        <v>34458340.900284447</v>
      </c>
      <c r="AB40" s="171">
        <v>6339330.321347286</v>
      </c>
      <c r="AC40" s="207">
        <f t="shared" si="8"/>
        <v>40797671.221631736</v>
      </c>
      <c r="AD40" s="268">
        <v>-4608213</v>
      </c>
      <c r="AE40" s="246">
        <v>11584569.068434738</v>
      </c>
      <c r="AF40" s="208">
        <f t="shared" si="9"/>
        <v>47774027.290066473</v>
      </c>
      <c r="AG40" s="171">
        <f t="shared" si="10"/>
        <v>2054.7084981319717</v>
      </c>
    </row>
    <row r="41" spans="1:33">
      <c r="A41" s="346">
        <v>102</v>
      </c>
      <c r="B41" s="25" t="s">
        <v>39</v>
      </c>
      <c r="C41" s="74">
        <v>9870</v>
      </c>
      <c r="D41" s="47">
        <v>2957367</v>
      </c>
      <c r="E41" s="368">
        <f t="shared" si="11"/>
        <v>1248722</v>
      </c>
      <c r="F41" s="309">
        <v>1048171</v>
      </c>
      <c r="G41" s="244">
        <v>660474</v>
      </c>
      <c r="H41" s="64">
        <v>4158821</v>
      </c>
      <c r="I41" s="229">
        <v>7116187</v>
      </c>
      <c r="J41" s="409">
        <v>811647</v>
      </c>
      <c r="K41" s="365">
        <v>1981769</v>
      </c>
      <c r="L41" s="27">
        <f t="shared" si="12"/>
        <v>9909603</v>
      </c>
      <c r="M41" s="370">
        <f t="shared" si="13"/>
        <v>1004.012462006079</v>
      </c>
      <c r="N41" s="28">
        <v>1000.9828807663894</v>
      </c>
      <c r="O41" s="355">
        <v>4</v>
      </c>
      <c r="P41" s="192">
        <f t="shared" si="5"/>
        <v>-19834961.998687528</v>
      </c>
      <c r="Q41" s="193">
        <f t="shared" si="6"/>
        <v>-0.66684323672451562</v>
      </c>
      <c r="R41" s="192">
        <f t="shared" si="14"/>
        <v>-1989.3019184596076</v>
      </c>
      <c r="S41" s="46"/>
      <c r="T41" s="70">
        <f t="shared" si="7"/>
        <v>-0.68214604820252012</v>
      </c>
      <c r="U41" s="70">
        <f t="shared" si="15"/>
        <v>-0.6971943293398325</v>
      </c>
      <c r="V41" s="93"/>
      <c r="W41" s="49"/>
      <c r="X41" s="100">
        <v>102</v>
      </c>
      <c r="Y41" s="95" t="s">
        <v>39</v>
      </c>
      <c r="Z41" s="96">
        <v>9937</v>
      </c>
      <c r="AA41" s="206">
        <v>15245864.158525769</v>
      </c>
      <c r="AB41" s="171">
        <v>7142364.6483133724</v>
      </c>
      <c r="AC41" s="207">
        <f t="shared" si="8"/>
        <v>22388228.806839142</v>
      </c>
      <c r="AD41" s="267">
        <v>811647</v>
      </c>
      <c r="AE41" s="246">
        <v>6544689.1918483851</v>
      </c>
      <c r="AF41" s="208">
        <f t="shared" si="9"/>
        <v>29744564.998687528</v>
      </c>
      <c r="AG41" s="171">
        <f t="shared" si="10"/>
        <v>2993.3143804656866</v>
      </c>
    </row>
    <row r="42" spans="1:33">
      <c r="A42" s="346">
        <v>103</v>
      </c>
      <c r="B42" s="25" t="s">
        <v>40</v>
      </c>
      <c r="C42" s="74">
        <v>2166</v>
      </c>
      <c r="D42" s="47">
        <v>690904</v>
      </c>
      <c r="E42" s="368">
        <f t="shared" si="11"/>
        <v>362102</v>
      </c>
      <c r="F42" s="309">
        <v>205164</v>
      </c>
      <c r="G42" s="244">
        <v>123638</v>
      </c>
      <c r="H42" s="64">
        <v>1108079</v>
      </c>
      <c r="I42" s="229">
        <v>1798983</v>
      </c>
      <c r="J42" s="409">
        <v>-578616</v>
      </c>
      <c r="K42" s="365">
        <v>479999</v>
      </c>
      <c r="L42" s="27">
        <f t="shared" si="12"/>
        <v>1700366</v>
      </c>
      <c r="M42" s="370">
        <f t="shared" si="13"/>
        <v>785.02585410895665</v>
      </c>
      <c r="N42" s="28">
        <v>770.38259674352764</v>
      </c>
      <c r="O42" s="355">
        <v>5</v>
      </c>
      <c r="P42" s="192">
        <f t="shared" si="5"/>
        <v>-4327939.3739155084</v>
      </c>
      <c r="Q42" s="193">
        <f t="shared" si="6"/>
        <v>-0.7179363196566837</v>
      </c>
      <c r="R42" s="192">
        <f t="shared" si="14"/>
        <v>-1987.8837015099525</v>
      </c>
      <c r="S42" s="46"/>
      <c r="T42" s="70">
        <f t="shared" si="7"/>
        <v>-0.64140975626937613</v>
      </c>
      <c r="U42" s="70">
        <f t="shared" si="15"/>
        <v>-0.69813292730717458</v>
      </c>
      <c r="V42" s="93"/>
      <c r="W42" s="49"/>
      <c r="X42" s="100">
        <v>103</v>
      </c>
      <c r="Y42" s="95" t="s">
        <v>40</v>
      </c>
      <c r="Z42" s="96">
        <v>2174</v>
      </c>
      <c r="AA42" s="206">
        <v>3249751.2075847327</v>
      </c>
      <c r="AB42" s="171">
        <v>1767069.6107513385</v>
      </c>
      <c r="AC42" s="207">
        <f t="shared" si="8"/>
        <v>5016820.8183360714</v>
      </c>
      <c r="AD42" s="268">
        <v>-578616</v>
      </c>
      <c r="AE42" s="246">
        <v>1590100.5555794374</v>
      </c>
      <c r="AF42" s="208">
        <f t="shared" si="9"/>
        <v>6028305.3739155084</v>
      </c>
      <c r="AG42" s="171">
        <f t="shared" si="10"/>
        <v>2772.9095556189091</v>
      </c>
    </row>
    <row r="43" spans="1:33">
      <c r="A43" s="346">
        <v>105</v>
      </c>
      <c r="B43" s="25" t="s">
        <v>41</v>
      </c>
      <c r="C43" s="74">
        <v>2139</v>
      </c>
      <c r="D43" s="47">
        <v>1639537</v>
      </c>
      <c r="E43" s="368">
        <f t="shared" si="11"/>
        <v>947495</v>
      </c>
      <c r="F43" s="309">
        <v>338606</v>
      </c>
      <c r="G43" s="244">
        <v>353436</v>
      </c>
      <c r="H43" s="64">
        <v>799733</v>
      </c>
      <c r="I43" s="229">
        <v>2439269</v>
      </c>
      <c r="J43" s="409">
        <v>-466465</v>
      </c>
      <c r="K43" s="365">
        <v>501683</v>
      </c>
      <c r="L43" s="27">
        <f t="shared" si="12"/>
        <v>2474487</v>
      </c>
      <c r="M43" s="370">
        <f t="shared" si="13"/>
        <v>1156.8429172510519</v>
      </c>
      <c r="N43" s="28">
        <v>1153.1854110601623</v>
      </c>
      <c r="O43" s="355">
        <v>18</v>
      </c>
      <c r="P43" s="192">
        <f t="shared" si="5"/>
        <v>-9738476.0092061032</v>
      </c>
      <c r="Q43" s="193">
        <f t="shared" si="6"/>
        <v>-0.79738847991803974</v>
      </c>
      <c r="R43" s="192">
        <f t="shared" si="14"/>
        <v>-4397.0283920741422</v>
      </c>
      <c r="S43" s="46"/>
      <c r="T43" s="70">
        <f t="shared" si="7"/>
        <v>-0.77894545387568082</v>
      </c>
      <c r="U43" s="70">
        <f t="shared" si="15"/>
        <v>-0.69497644032410744</v>
      </c>
      <c r="V43" s="93"/>
      <c r="W43" s="49"/>
      <c r="X43" s="100">
        <v>105</v>
      </c>
      <c r="Y43" s="95" t="s">
        <v>41</v>
      </c>
      <c r="Z43" s="96">
        <v>2199</v>
      </c>
      <c r="AA43" s="206">
        <v>9003377.6499368362</v>
      </c>
      <c r="AB43" s="171">
        <v>2031315.1114966983</v>
      </c>
      <c r="AC43" s="207">
        <f t="shared" si="8"/>
        <v>11034692.761433534</v>
      </c>
      <c r="AD43" s="267">
        <v>-466465</v>
      </c>
      <c r="AE43" s="246">
        <v>1644735.2477725681</v>
      </c>
      <c r="AF43" s="208">
        <f t="shared" si="9"/>
        <v>12212963.009206103</v>
      </c>
      <c r="AG43" s="171">
        <f t="shared" si="10"/>
        <v>5553.8713093251945</v>
      </c>
    </row>
    <row r="44" spans="1:33">
      <c r="A44" s="346">
        <v>106</v>
      </c>
      <c r="B44" s="25" t="s">
        <v>42</v>
      </c>
      <c r="C44" s="74">
        <v>46880</v>
      </c>
      <c r="D44" s="47">
        <v>16072990</v>
      </c>
      <c r="E44" s="368">
        <f t="shared" si="11"/>
        <v>10642494</v>
      </c>
      <c r="F44" s="309">
        <v>1749488</v>
      </c>
      <c r="G44" s="244">
        <v>3681008</v>
      </c>
      <c r="H44" s="64">
        <v>-202173</v>
      </c>
      <c r="I44" s="229">
        <v>15870816</v>
      </c>
      <c r="J44" s="409">
        <v>-1929957</v>
      </c>
      <c r="K44" s="365">
        <v>6831175</v>
      </c>
      <c r="L44" s="27">
        <f t="shared" si="12"/>
        <v>20772034</v>
      </c>
      <c r="M44" s="370">
        <f t="shared" si="13"/>
        <v>443.0894624573379</v>
      </c>
      <c r="N44" s="28">
        <v>442.81997513138845</v>
      </c>
      <c r="O44" s="355">
        <v>1</v>
      </c>
      <c r="P44" s="192">
        <f t="shared" si="5"/>
        <v>-49464023.441882715</v>
      </c>
      <c r="Q44" s="193">
        <f t="shared" si="6"/>
        <v>-0.70425398639170544</v>
      </c>
      <c r="R44" s="192">
        <f t="shared" si="14"/>
        <v>-1064.8987169029058</v>
      </c>
      <c r="S44" s="46"/>
      <c r="T44" s="70">
        <f t="shared" si="7"/>
        <v>-0.68793820148408713</v>
      </c>
      <c r="U44" s="70">
        <f t="shared" si="15"/>
        <v>-0.67940929256940386</v>
      </c>
      <c r="V44" s="93"/>
      <c r="W44" s="49"/>
      <c r="X44" s="100">
        <v>106</v>
      </c>
      <c r="Y44" s="95" t="s">
        <v>42</v>
      </c>
      <c r="Z44" s="96">
        <v>46576</v>
      </c>
      <c r="AA44" s="206">
        <v>55674536.574424192</v>
      </c>
      <c r="AB44" s="171">
        <v>-4816610.1140961666</v>
      </c>
      <c r="AC44" s="207">
        <f t="shared" si="8"/>
        <v>50857926.460328028</v>
      </c>
      <c r="AD44" s="268">
        <v>-1929957</v>
      </c>
      <c r="AE44" s="246">
        <v>21308087.981554683</v>
      </c>
      <c r="AF44" s="208">
        <f t="shared" si="9"/>
        <v>70236057.441882715</v>
      </c>
      <c r="AG44" s="171">
        <f t="shared" si="10"/>
        <v>1507.9881793602437</v>
      </c>
    </row>
    <row r="45" spans="1:33">
      <c r="A45" s="346">
        <v>108</v>
      </c>
      <c r="B45" s="25" t="s">
        <v>43</v>
      </c>
      <c r="C45" s="74">
        <v>10337</v>
      </c>
      <c r="D45" s="47">
        <v>4056821</v>
      </c>
      <c r="E45" s="368">
        <f t="shared" si="11"/>
        <v>3333568</v>
      </c>
      <c r="F45" s="309">
        <v>632336</v>
      </c>
      <c r="G45" s="244">
        <v>90917</v>
      </c>
      <c r="H45" s="64">
        <v>4481129</v>
      </c>
      <c r="I45" s="229">
        <v>8537950</v>
      </c>
      <c r="J45" s="409">
        <v>-1291259</v>
      </c>
      <c r="K45" s="365">
        <v>1795077</v>
      </c>
      <c r="L45" s="27">
        <f t="shared" si="12"/>
        <v>9041768</v>
      </c>
      <c r="M45" s="370">
        <f t="shared" si="13"/>
        <v>874.69942923478766</v>
      </c>
      <c r="N45" s="28">
        <v>872.34908214890947</v>
      </c>
      <c r="O45" s="355">
        <v>6</v>
      </c>
      <c r="P45" s="192">
        <f t="shared" si="5"/>
        <v>-16496917.142050773</v>
      </c>
      <c r="Q45" s="193">
        <f t="shared" si="6"/>
        <v>-0.64595796730692845</v>
      </c>
      <c r="R45" s="192">
        <f t="shared" si="14"/>
        <v>-1594.237649463083</v>
      </c>
      <c r="S45" s="46"/>
      <c r="T45" s="70">
        <f t="shared" si="7"/>
        <v>-0.59255032627738835</v>
      </c>
      <c r="U45" s="70">
        <f t="shared" si="15"/>
        <v>-0.6944722290100932</v>
      </c>
      <c r="V45" s="93"/>
      <c r="W45" s="49"/>
      <c r="X45" s="100">
        <v>108</v>
      </c>
      <c r="Y45" s="95" t="s">
        <v>43</v>
      </c>
      <c r="Z45" s="96">
        <v>10344</v>
      </c>
      <c r="AA45" s="206">
        <v>14421178.21472637</v>
      </c>
      <c r="AB45" s="171">
        <v>6533434.221195139</v>
      </c>
      <c r="AC45" s="207">
        <f t="shared" si="8"/>
        <v>20954612.435921509</v>
      </c>
      <c r="AD45" s="267">
        <v>-1291259</v>
      </c>
      <c r="AE45" s="246">
        <v>5875331.7061292632</v>
      </c>
      <c r="AF45" s="208">
        <f t="shared" si="9"/>
        <v>25538685.142050773</v>
      </c>
      <c r="AG45" s="171">
        <f t="shared" si="10"/>
        <v>2468.9370786978707</v>
      </c>
    </row>
    <row r="46" spans="1:33">
      <c r="A46" s="346">
        <v>109</v>
      </c>
      <c r="B46" s="25" t="s">
        <v>44</v>
      </c>
      <c r="C46" s="74">
        <v>67971</v>
      </c>
      <c r="D46" s="47">
        <v>10918900</v>
      </c>
      <c r="E46" s="368">
        <f t="shared" si="11"/>
        <v>9723941</v>
      </c>
      <c r="F46" s="309">
        <v>-1056324</v>
      </c>
      <c r="G46" s="244">
        <v>2251283</v>
      </c>
      <c r="H46" s="64">
        <v>7033183</v>
      </c>
      <c r="I46" s="229">
        <v>17952084</v>
      </c>
      <c r="J46" s="409">
        <v>-13729639</v>
      </c>
      <c r="K46" s="365">
        <v>10566369</v>
      </c>
      <c r="L46" s="27">
        <f t="shared" si="12"/>
        <v>14788814</v>
      </c>
      <c r="M46" s="370">
        <f t="shared" si="13"/>
        <v>217.57534831030881</v>
      </c>
      <c r="N46" s="28">
        <v>213.14609434956111</v>
      </c>
      <c r="O46" s="355">
        <v>5</v>
      </c>
      <c r="P46" s="192">
        <f t="shared" si="5"/>
        <v>-104555995.65082809</v>
      </c>
      <c r="Q46" s="193">
        <f t="shared" si="6"/>
        <v>-0.87608330816171875</v>
      </c>
      <c r="R46" s="192">
        <f t="shared" si="14"/>
        <v>-1541.4272700546849</v>
      </c>
      <c r="S46" s="46"/>
      <c r="T46" s="70">
        <f t="shared" si="7"/>
        <v>-0.81907506274636743</v>
      </c>
      <c r="U46" s="70">
        <f t="shared" si="15"/>
        <v>-0.6878520444358398</v>
      </c>
      <c r="V46" s="93"/>
      <c r="W46" s="49"/>
      <c r="X46" s="100">
        <v>109</v>
      </c>
      <c r="Y46" s="95" t="s">
        <v>44</v>
      </c>
      <c r="Z46" s="96">
        <v>67848</v>
      </c>
      <c r="AA46" s="206">
        <v>90418101.272967234</v>
      </c>
      <c r="AB46" s="171">
        <v>8805832.5445892755</v>
      </c>
      <c r="AC46" s="207">
        <f t="shared" si="8"/>
        <v>99223933.817556515</v>
      </c>
      <c r="AD46" s="268">
        <v>-13729639</v>
      </c>
      <c r="AE46" s="246">
        <v>33850514.833271571</v>
      </c>
      <c r="AF46" s="208">
        <f t="shared" si="9"/>
        <v>119344809.65082809</v>
      </c>
      <c r="AG46" s="171">
        <f t="shared" si="10"/>
        <v>1759.0026183649936</v>
      </c>
    </row>
    <row r="47" spans="1:33">
      <c r="A47" s="346">
        <v>111</v>
      </c>
      <c r="B47" s="25" t="s">
        <v>45</v>
      </c>
      <c r="C47" s="74">
        <v>18344</v>
      </c>
      <c r="D47" s="47">
        <v>5807531</v>
      </c>
      <c r="E47" s="368">
        <f t="shared" si="11"/>
        <v>-2818674</v>
      </c>
      <c r="F47" s="309">
        <v>4154603</v>
      </c>
      <c r="G47" s="244">
        <v>4471602</v>
      </c>
      <c r="H47" s="64">
        <v>5598053</v>
      </c>
      <c r="I47" s="229">
        <v>11405584</v>
      </c>
      <c r="J47" s="409">
        <v>-2686382</v>
      </c>
      <c r="K47" s="365">
        <v>3196717</v>
      </c>
      <c r="L47" s="27">
        <f t="shared" si="12"/>
        <v>11915919</v>
      </c>
      <c r="M47" s="370">
        <f t="shared" si="13"/>
        <v>649.58127998255566</v>
      </c>
      <c r="N47" s="28">
        <v>648.37172206270566</v>
      </c>
      <c r="O47" s="355">
        <v>7</v>
      </c>
      <c r="P47" s="192">
        <f t="shared" si="5"/>
        <v>-41924161.201130264</v>
      </c>
      <c r="Q47" s="193">
        <f t="shared" si="6"/>
        <v>-0.77867939729127944</v>
      </c>
      <c r="R47" s="192">
        <f t="shared" si="14"/>
        <v>-2261.165338449096</v>
      </c>
      <c r="S47" s="46"/>
      <c r="T47" s="70">
        <f t="shared" si="7"/>
        <v>-0.75288340604792148</v>
      </c>
      <c r="U47" s="70">
        <f t="shared" si="15"/>
        <v>-0.69178750560956104</v>
      </c>
      <c r="V47" s="93"/>
      <c r="W47" s="49"/>
      <c r="X47" s="100">
        <v>111</v>
      </c>
      <c r="Y47" s="95" t="s">
        <v>45</v>
      </c>
      <c r="Z47" s="96">
        <v>18497</v>
      </c>
      <c r="AA47" s="206">
        <v>36959007.314317159</v>
      </c>
      <c r="AB47" s="171">
        <v>9195659.2646977734</v>
      </c>
      <c r="AC47" s="207">
        <f t="shared" si="8"/>
        <v>46154666.579014935</v>
      </c>
      <c r="AD47" s="267">
        <v>-2686382</v>
      </c>
      <c r="AE47" s="246">
        <v>10371795.622115329</v>
      </c>
      <c r="AF47" s="208">
        <f t="shared" si="9"/>
        <v>53840080.201130264</v>
      </c>
      <c r="AG47" s="171">
        <f t="shared" si="10"/>
        <v>2910.7466184316518</v>
      </c>
    </row>
    <row r="48" spans="1:33">
      <c r="A48" s="346">
        <v>139</v>
      </c>
      <c r="B48" s="25" t="s">
        <v>46</v>
      </c>
      <c r="C48" s="74">
        <v>9912</v>
      </c>
      <c r="D48" s="47">
        <v>7321472</v>
      </c>
      <c r="E48" s="368">
        <f t="shared" si="11"/>
        <v>8811676</v>
      </c>
      <c r="F48" s="309">
        <v>-534634</v>
      </c>
      <c r="G48" s="244">
        <v>-955570</v>
      </c>
      <c r="H48" s="64">
        <v>5671370</v>
      </c>
      <c r="I48" s="229">
        <v>12992841</v>
      </c>
      <c r="J48" s="409">
        <v>-64500</v>
      </c>
      <c r="K48" s="365">
        <v>1532900</v>
      </c>
      <c r="L48" s="27">
        <f t="shared" si="12"/>
        <v>14461241</v>
      </c>
      <c r="M48" s="370">
        <f t="shared" si="13"/>
        <v>1458.9629741727199</v>
      </c>
      <c r="N48" s="28">
        <v>1460.3001601097558</v>
      </c>
      <c r="O48" s="355">
        <v>17</v>
      </c>
      <c r="P48" s="192">
        <f t="shared" si="5"/>
        <v>-18655534.306504369</v>
      </c>
      <c r="Q48" s="193">
        <f t="shared" si="6"/>
        <v>-0.56332581097774603</v>
      </c>
      <c r="R48" s="192">
        <f t="shared" si="14"/>
        <v>-1903.8289944000226</v>
      </c>
      <c r="S48" s="46"/>
      <c r="T48" s="70">
        <f t="shared" si="7"/>
        <v>-0.53888467788741212</v>
      </c>
      <c r="U48" s="70">
        <f t="shared" si="15"/>
        <v>-0.69368264169998328</v>
      </c>
      <c r="V48" s="93"/>
      <c r="W48" s="49"/>
      <c r="X48" s="100">
        <v>139</v>
      </c>
      <c r="Y48" s="95" t="s">
        <v>46</v>
      </c>
      <c r="Z48" s="96">
        <v>9848</v>
      </c>
      <c r="AA48" s="206">
        <v>19704465.714208219</v>
      </c>
      <c r="AB48" s="171">
        <v>8472522.5074662063</v>
      </c>
      <c r="AC48" s="207">
        <f t="shared" si="8"/>
        <v>28176988.221674427</v>
      </c>
      <c r="AD48" s="268">
        <v>-64500</v>
      </c>
      <c r="AE48" s="246">
        <v>5004287.0848299433</v>
      </c>
      <c r="AF48" s="208">
        <f t="shared" si="9"/>
        <v>33116775.306504369</v>
      </c>
      <c r="AG48" s="171">
        <f t="shared" si="10"/>
        <v>3362.7919685727425</v>
      </c>
    </row>
    <row r="49" spans="1:33">
      <c r="A49" s="346">
        <v>140</v>
      </c>
      <c r="B49" s="25" t="s">
        <v>47</v>
      </c>
      <c r="C49" s="74">
        <v>20958</v>
      </c>
      <c r="D49" s="47">
        <v>13465383</v>
      </c>
      <c r="E49" s="368">
        <f t="shared" si="11"/>
        <v>3447053</v>
      </c>
      <c r="F49" s="309">
        <v>6270362</v>
      </c>
      <c r="G49" s="244">
        <v>3747968</v>
      </c>
      <c r="H49" s="64">
        <v>7495485</v>
      </c>
      <c r="I49" s="229">
        <v>20960869</v>
      </c>
      <c r="J49" s="409">
        <v>-1348854</v>
      </c>
      <c r="K49" s="365">
        <v>3683220</v>
      </c>
      <c r="L49" s="27">
        <f t="shared" si="12"/>
        <v>23295235</v>
      </c>
      <c r="M49" s="370">
        <f t="shared" si="13"/>
        <v>1111.5199446512072</v>
      </c>
      <c r="N49" s="28">
        <v>1108.7494439324739</v>
      </c>
      <c r="O49" s="355">
        <v>11</v>
      </c>
      <c r="P49" s="192">
        <f t="shared" si="5"/>
        <v>-42445084.942873098</v>
      </c>
      <c r="Q49" s="193">
        <f t="shared" si="6"/>
        <v>-0.64564767831609204</v>
      </c>
      <c r="R49" s="192">
        <f t="shared" si="14"/>
        <v>-2000.595182354715</v>
      </c>
      <c r="S49" s="46"/>
      <c r="T49" s="70">
        <f t="shared" si="7"/>
        <v>-0.61922147241610537</v>
      </c>
      <c r="U49" s="70">
        <f t="shared" si="15"/>
        <v>-0.69412971165573434</v>
      </c>
      <c r="V49" s="93"/>
      <c r="W49" s="49"/>
      <c r="X49" s="100">
        <v>140</v>
      </c>
      <c r="Y49" s="95" t="s">
        <v>47</v>
      </c>
      <c r="Z49" s="96">
        <v>21124</v>
      </c>
      <c r="AA49" s="206">
        <v>42433124.985298663</v>
      </c>
      <c r="AB49" s="171">
        <v>12614277.85277712</v>
      </c>
      <c r="AC49" s="207">
        <f t="shared" si="8"/>
        <v>55047402.838075787</v>
      </c>
      <c r="AD49" s="267">
        <v>-1348854</v>
      </c>
      <c r="AE49" s="246">
        <v>12041771.104797313</v>
      </c>
      <c r="AF49" s="208">
        <f t="shared" si="9"/>
        <v>65740319.942873098</v>
      </c>
      <c r="AG49" s="171">
        <f t="shared" si="10"/>
        <v>3112.1151270059222</v>
      </c>
    </row>
    <row r="50" spans="1:33">
      <c r="A50" s="346">
        <v>142</v>
      </c>
      <c r="B50" s="25" t="s">
        <v>48</v>
      </c>
      <c r="C50" s="74">
        <v>6559</v>
      </c>
      <c r="D50" s="47">
        <v>927716</v>
      </c>
      <c r="E50" s="368">
        <f t="shared" si="11"/>
        <v>858392</v>
      </c>
      <c r="F50" s="309">
        <v>-71567</v>
      </c>
      <c r="G50" s="244">
        <v>140891</v>
      </c>
      <c r="H50" s="64">
        <v>2505488</v>
      </c>
      <c r="I50" s="229">
        <v>3433203</v>
      </c>
      <c r="J50" s="409">
        <v>-694731</v>
      </c>
      <c r="K50" s="365">
        <v>1191612</v>
      </c>
      <c r="L50" s="27">
        <f t="shared" si="12"/>
        <v>3930084</v>
      </c>
      <c r="M50" s="370">
        <f t="shared" si="13"/>
        <v>599.18951059612743</v>
      </c>
      <c r="N50" s="28">
        <v>597.16717589686175</v>
      </c>
      <c r="O50" s="355">
        <v>7</v>
      </c>
      <c r="P50" s="192">
        <f t="shared" si="5"/>
        <v>-15264000.243512038</v>
      </c>
      <c r="Q50" s="193">
        <f t="shared" si="6"/>
        <v>-0.79524503747406228</v>
      </c>
      <c r="R50" s="192">
        <f t="shared" si="14"/>
        <v>-2298.0307525755006</v>
      </c>
      <c r="S50" s="46"/>
      <c r="T50" s="70">
        <f t="shared" si="7"/>
        <v>-0.78452508167470425</v>
      </c>
      <c r="U50" s="70">
        <f t="shared" si="15"/>
        <v>-0.69875501676609963</v>
      </c>
      <c r="V50" s="93"/>
      <c r="W50" s="49"/>
      <c r="X50" s="100">
        <v>142</v>
      </c>
      <c r="Y50" s="95" t="s">
        <v>48</v>
      </c>
      <c r="Z50" s="96">
        <v>6625</v>
      </c>
      <c r="AA50" s="206">
        <v>11275186.189951492</v>
      </c>
      <c r="AB50" s="171">
        <v>4658004.6736691194</v>
      </c>
      <c r="AC50" s="207">
        <f t="shared" si="8"/>
        <v>15933190.863620613</v>
      </c>
      <c r="AD50" s="268">
        <v>-694731</v>
      </c>
      <c r="AE50" s="246">
        <v>3955624.3798914258</v>
      </c>
      <c r="AF50" s="208">
        <f t="shared" si="9"/>
        <v>19194084.243512038</v>
      </c>
      <c r="AG50" s="171">
        <f t="shared" si="10"/>
        <v>2897.2202631716282</v>
      </c>
    </row>
    <row r="51" spans="1:33">
      <c r="A51" s="346">
        <v>143</v>
      </c>
      <c r="B51" s="25" t="s">
        <v>49</v>
      </c>
      <c r="C51" s="74">
        <v>6877</v>
      </c>
      <c r="D51" s="47">
        <v>799871</v>
      </c>
      <c r="E51" s="368">
        <f t="shared" si="11"/>
        <v>724834</v>
      </c>
      <c r="F51" s="309">
        <v>-176703</v>
      </c>
      <c r="G51" s="244">
        <v>251740</v>
      </c>
      <c r="H51" s="64">
        <v>2511480</v>
      </c>
      <c r="I51" s="229">
        <v>3311352</v>
      </c>
      <c r="J51" s="409">
        <v>-806133</v>
      </c>
      <c r="K51" s="365">
        <v>1355590</v>
      </c>
      <c r="L51" s="27">
        <f t="shared" si="12"/>
        <v>3860809</v>
      </c>
      <c r="M51" s="370">
        <f t="shared" si="13"/>
        <v>561.40889922931513</v>
      </c>
      <c r="N51" s="28">
        <v>555.23647702189771</v>
      </c>
      <c r="O51" s="355">
        <v>6</v>
      </c>
      <c r="P51" s="192">
        <f t="shared" si="5"/>
        <v>-16920923.125686549</v>
      </c>
      <c r="Q51" s="193">
        <f t="shared" si="6"/>
        <v>-0.81422101985291306</v>
      </c>
      <c r="R51" s="192">
        <f t="shared" si="14"/>
        <v>-2465.3508044826785</v>
      </c>
      <c r="S51" s="46"/>
      <c r="T51" s="70">
        <f t="shared" si="7"/>
        <v>-0.80679557711018624</v>
      </c>
      <c r="U51" s="70">
        <f t="shared" si="15"/>
        <v>-0.69528774046036168</v>
      </c>
      <c r="V51" s="93"/>
      <c r="W51" s="49"/>
      <c r="X51" s="100">
        <v>143</v>
      </c>
      <c r="Y51" s="95" t="s">
        <v>49</v>
      </c>
      <c r="Z51" s="96">
        <v>6866</v>
      </c>
      <c r="AA51" s="206">
        <v>11859528.44951183</v>
      </c>
      <c r="AB51" s="171">
        <v>5279582.2937680688</v>
      </c>
      <c r="AC51" s="207">
        <f t="shared" si="8"/>
        <v>17139110.743279897</v>
      </c>
      <c r="AD51" s="267">
        <v>-806133</v>
      </c>
      <c r="AE51" s="246">
        <v>4448754.3824066538</v>
      </c>
      <c r="AF51" s="208">
        <f t="shared" si="9"/>
        <v>20781732.125686549</v>
      </c>
      <c r="AG51" s="171">
        <f t="shared" si="10"/>
        <v>3026.7597037119936</v>
      </c>
    </row>
    <row r="52" spans="1:33">
      <c r="A52" s="346">
        <v>145</v>
      </c>
      <c r="B52" s="25" t="s">
        <v>50</v>
      </c>
      <c r="C52" s="74">
        <v>12366</v>
      </c>
      <c r="D52" s="47">
        <v>8231732</v>
      </c>
      <c r="E52" s="368">
        <f t="shared" si="11"/>
        <v>6610335</v>
      </c>
      <c r="F52" s="309">
        <v>1593397</v>
      </c>
      <c r="G52" s="244">
        <v>28000</v>
      </c>
      <c r="H52" s="64">
        <v>5814648</v>
      </c>
      <c r="I52" s="229">
        <v>14046380</v>
      </c>
      <c r="J52" s="409">
        <v>-229583</v>
      </c>
      <c r="K52" s="365">
        <v>2097034</v>
      </c>
      <c r="L52" s="27">
        <f t="shared" si="12"/>
        <v>15913831</v>
      </c>
      <c r="M52" s="370">
        <f t="shared" si="13"/>
        <v>1286.9020701924633</v>
      </c>
      <c r="N52" s="28">
        <v>1276.9840743483305</v>
      </c>
      <c r="O52" s="355">
        <v>14</v>
      </c>
      <c r="P52" s="192">
        <f t="shared" si="5"/>
        <v>-19398266.281855911</v>
      </c>
      <c r="Q52" s="193">
        <f t="shared" si="6"/>
        <v>-0.54933769940147803</v>
      </c>
      <c r="R52" s="192">
        <f t="shared" si="14"/>
        <v>-1585.4012714258797</v>
      </c>
      <c r="S52" s="46"/>
      <c r="T52" s="70">
        <f t="shared" si="7"/>
        <v>-0.50733315804770673</v>
      </c>
      <c r="U52" s="70">
        <f t="shared" si="15"/>
        <v>-0.70173481404599214</v>
      </c>
      <c r="V52" s="93"/>
      <c r="W52" s="49"/>
      <c r="X52" s="100">
        <v>145</v>
      </c>
      <c r="Y52" s="95" t="s">
        <v>50</v>
      </c>
      <c r="Z52" s="96">
        <v>12294</v>
      </c>
      <c r="AA52" s="206">
        <v>20030879.089971989</v>
      </c>
      <c r="AB52" s="171">
        <v>8480030.9285272043</v>
      </c>
      <c r="AC52" s="207">
        <f t="shared" si="8"/>
        <v>28510910.018499196</v>
      </c>
      <c r="AD52" s="268">
        <v>-229583</v>
      </c>
      <c r="AE52" s="246">
        <v>7030770.2633567173</v>
      </c>
      <c r="AF52" s="208">
        <f t="shared" si="9"/>
        <v>35312097.281855911</v>
      </c>
      <c r="AG52" s="171">
        <f t="shared" si="10"/>
        <v>2872.303341618343</v>
      </c>
    </row>
    <row r="53" spans="1:33">
      <c r="A53" s="346">
        <v>146</v>
      </c>
      <c r="B53" s="25" t="s">
        <v>51</v>
      </c>
      <c r="C53" s="74">
        <v>4643</v>
      </c>
      <c r="D53" s="47">
        <v>3716220</v>
      </c>
      <c r="E53" s="368">
        <f t="shared" si="11"/>
        <v>1839276</v>
      </c>
      <c r="F53" s="309">
        <v>1279545</v>
      </c>
      <c r="G53" s="244">
        <v>597399</v>
      </c>
      <c r="H53" s="64">
        <v>487528</v>
      </c>
      <c r="I53" s="229">
        <v>4203748</v>
      </c>
      <c r="J53" s="409">
        <v>-48166</v>
      </c>
      <c r="K53" s="365">
        <v>1032323</v>
      </c>
      <c r="L53" s="27">
        <f t="shared" si="12"/>
        <v>5187905</v>
      </c>
      <c r="M53" s="370">
        <f t="shared" si="13"/>
        <v>1117.3605427525306</v>
      </c>
      <c r="N53" s="28">
        <v>1113.5367618174052</v>
      </c>
      <c r="O53" s="355">
        <v>12</v>
      </c>
      <c r="P53" s="192">
        <f t="shared" si="5"/>
        <v>-18211428.482684497</v>
      </c>
      <c r="Q53" s="193">
        <f t="shared" si="6"/>
        <v>-0.77828834296331351</v>
      </c>
      <c r="R53" s="192">
        <f t="shared" si="14"/>
        <v>-3809.8522352395721</v>
      </c>
      <c r="S53" s="46"/>
      <c r="T53" s="70">
        <f t="shared" si="7"/>
        <v>-0.79032892776547292</v>
      </c>
      <c r="U53" s="70">
        <f t="shared" si="15"/>
        <v>-0.6962190755215566</v>
      </c>
      <c r="V53" s="93"/>
      <c r="W53" s="49"/>
      <c r="X53" s="100">
        <v>146</v>
      </c>
      <c r="Y53" s="95" t="s">
        <v>51</v>
      </c>
      <c r="Z53" s="96">
        <v>4749</v>
      </c>
      <c r="AA53" s="206">
        <v>17125675.706543736</v>
      </c>
      <c r="AB53" s="171">
        <v>2923575.509656027</v>
      </c>
      <c r="AC53" s="207">
        <f t="shared" si="8"/>
        <v>20049251.216199763</v>
      </c>
      <c r="AD53" s="267">
        <v>-48166</v>
      </c>
      <c r="AE53" s="246">
        <v>3398248.2664847337</v>
      </c>
      <c r="AF53" s="208">
        <f t="shared" si="9"/>
        <v>23399333.482684497</v>
      </c>
      <c r="AG53" s="171">
        <f t="shared" si="10"/>
        <v>4927.2127779921029</v>
      </c>
    </row>
    <row r="54" spans="1:33">
      <c r="A54" s="346">
        <v>148</v>
      </c>
      <c r="B54" s="25" t="s">
        <v>52</v>
      </c>
      <c r="C54" s="74">
        <v>7008</v>
      </c>
      <c r="D54" s="47">
        <v>9755752</v>
      </c>
      <c r="E54" s="368">
        <f t="shared" si="11"/>
        <v>7846325</v>
      </c>
      <c r="F54" s="309">
        <v>-56517</v>
      </c>
      <c r="G54" s="244">
        <v>1965944</v>
      </c>
      <c r="H54" s="64">
        <v>-37836</v>
      </c>
      <c r="I54" s="229">
        <v>9717916</v>
      </c>
      <c r="J54" s="409">
        <v>-678015</v>
      </c>
      <c r="K54" s="365">
        <v>1179735</v>
      </c>
      <c r="L54" s="27">
        <f t="shared" si="12"/>
        <v>10219636</v>
      </c>
      <c r="M54" s="370">
        <f t="shared" si="13"/>
        <v>1458.2813926940639</v>
      </c>
      <c r="N54" s="28">
        <v>1448.3132598177365</v>
      </c>
      <c r="O54" s="355">
        <v>19</v>
      </c>
      <c r="P54" s="192">
        <f t="shared" si="5"/>
        <v>-17586948.627150103</v>
      </c>
      <c r="Q54" s="193">
        <f t="shared" si="6"/>
        <v>-0.63247424532599239</v>
      </c>
      <c r="R54" s="192">
        <f t="shared" si="14"/>
        <v>-2593.975183690387</v>
      </c>
      <c r="S54" s="46"/>
      <c r="T54" s="70">
        <f t="shared" si="7"/>
        <v>-0.6060720726050608</v>
      </c>
      <c r="U54" s="70">
        <f t="shared" si="15"/>
        <v>-0.69079047682467154</v>
      </c>
      <c r="V54" s="93"/>
      <c r="W54" s="49"/>
      <c r="X54" s="100">
        <v>148</v>
      </c>
      <c r="Y54" s="95" t="s">
        <v>52</v>
      </c>
      <c r="Z54" s="96">
        <v>6862</v>
      </c>
      <c r="AA54" s="206">
        <v>22655876.818468232</v>
      </c>
      <c r="AB54" s="171">
        <v>2013397.2395173514</v>
      </c>
      <c r="AC54" s="207">
        <f t="shared" si="8"/>
        <v>24669274.057985581</v>
      </c>
      <c r="AD54" s="268">
        <v>-678015</v>
      </c>
      <c r="AE54" s="246">
        <v>3815325.5691645211</v>
      </c>
      <c r="AF54" s="208">
        <f t="shared" si="9"/>
        <v>27806584.627150103</v>
      </c>
      <c r="AG54" s="171">
        <f t="shared" si="10"/>
        <v>4052.2565763844509</v>
      </c>
    </row>
    <row r="55" spans="1:33">
      <c r="A55" s="346">
        <v>149</v>
      </c>
      <c r="B55" s="25" t="s">
        <v>53</v>
      </c>
      <c r="C55" s="74">
        <v>5353</v>
      </c>
      <c r="D55" s="47">
        <v>2784812</v>
      </c>
      <c r="E55" s="368">
        <f t="shared" si="11"/>
        <v>2237300</v>
      </c>
      <c r="F55" s="309">
        <v>283177</v>
      </c>
      <c r="G55" s="244">
        <v>264335</v>
      </c>
      <c r="H55" s="64">
        <v>-67743</v>
      </c>
      <c r="I55" s="229">
        <v>2717069</v>
      </c>
      <c r="J55" s="409">
        <v>-1115005</v>
      </c>
      <c r="K55" s="365">
        <v>892683</v>
      </c>
      <c r="L55" s="27">
        <f t="shared" si="12"/>
        <v>2494747</v>
      </c>
      <c r="M55" s="370">
        <f t="shared" si="13"/>
        <v>466.04651597235193</v>
      </c>
      <c r="N55" s="28">
        <v>460.36914180851863</v>
      </c>
      <c r="O55" s="355">
        <v>1</v>
      </c>
      <c r="P55" s="192">
        <f t="shared" si="5"/>
        <v>-5954881.8062885832</v>
      </c>
      <c r="Q55" s="193">
        <f t="shared" si="6"/>
        <v>-0.70475069885397801</v>
      </c>
      <c r="R55" s="192">
        <f t="shared" si="14"/>
        <v>-1121.9310834053183</v>
      </c>
      <c r="S55" s="46"/>
      <c r="T55" s="70">
        <f t="shared" si="7"/>
        <v>-0.59550551851222622</v>
      </c>
      <c r="U55" s="70">
        <f t="shared" si="15"/>
        <v>-0.686495971777625</v>
      </c>
      <c r="V55" s="93"/>
      <c r="W55" s="49"/>
      <c r="X55" s="100">
        <v>149</v>
      </c>
      <c r="Y55" s="95" t="s">
        <v>53</v>
      </c>
      <c r="Z55" s="96">
        <v>5321</v>
      </c>
      <c r="AA55" s="206">
        <v>7191250.719623724</v>
      </c>
      <c r="AB55" s="171">
        <v>-474054.01027349744</v>
      </c>
      <c r="AC55" s="207">
        <f t="shared" si="8"/>
        <v>6717196.7093502264</v>
      </c>
      <c r="AD55" s="267">
        <v>-1115005</v>
      </c>
      <c r="AE55" s="246">
        <v>2847437.0969383563</v>
      </c>
      <c r="AF55" s="208">
        <f t="shared" si="9"/>
        <v>8449628.8062885832</v>
      </c>
      <c r="AG55" s="171">
        <f t="shared" si="10"/>
        <v>1587.9775993776702</v>
      </c>
    </row>
    <row r="56" spans="1:33">
      <c r="A56" s="346">
        <v>151</v>
      </c>
      <c r="B56" s="25" t="s">
        <v>54</v>
      </c>
      <c r="C56" s="74">
        <v>1891</v>
      </c>
      <c r="D56" s="47">
        <v>261713</v>
      </c>
      <c r="E56" s="368">
        <f t="shared" si="11"/>
        <v>350426</v>
      </c>
      <c r="F56" s="309">
        <v>35098</v>
      </c>
      <c r="G56" s="244">
        <v>-123811</v>
      </c>
      <c r="H56" s="64">
        <v>611126</v>
      </c>
      <c r="I56" s="229">
        <v>872839</v>
      </c>
      <c r="J56" s="409">
        <v>-508908</v>
      </c>
      <c r="K56" s="365">
        <v>487064</v>
      </c>
      <c r="L56" s="27">
        <f t="shared" si="12"/>
        <v>850995</v>
      </c>
      <c r="M56" s="370">
        <f t="shared" si="13"/>
        <v>450.02379693283979</v>
      </c>
      <c r="N56" s="28">
        <v>462.21407981864621</v>
      </c>
      <c r="O56" s="355">
        <v>14</v>
      </c>
      <c r="P56" s="192">
        <f t="shared" si="5"/>
        <v>-7442707.5502253221</v>
      </c>
      <c r="Q56" s="193">
        <f t="shared" si="6"/>
        <v>-0.89739263075248821</v>
      </c>
      <c r="R56" s="192">
        <f t="shared" si="14"/>
        <v>-3858.3931122751192</v>
      </c>
      <c r="S56" s="46"/>
      <c r="T56" s="70">
        <f t="shared" si="7"/>
        <v>-0.87830646999803563</v>
      </c>
      <c r="U56" s="70">
        <f t="shared" si="15"/>
        <v>-0.7012198089220929</v>
      </c>
      <c r="V56" s="93"/>
      <c r="W56" s="49"/>
      <c r="X56" s="100">
        <v>151</v>
      </c>
      <c r="Y56" s="95" t="s">
        <v>54</v>
      </c>
      <c r="Z56" s="96">
        <v>1925</v>
      </c>
      <c r="AA56" s="206">
        <v>5421923.5965869678</v>
      </c>
      <c r="AB56" s="171">
        <v>1750511.9469124302</v>
      </c>
      <c r="AC56" s="207">
        <f t="shared" si="8"/>
        <v>7172435.543499398</v>
      </c>
      <c r="AD56" s="268">
        <v>-508908</v>
      </c>
      <c r="AE56" s="246">
        <v>1630175.0067259241</v>
      </c>
      <c r="AF56" s="208">
        <f t="shared" si="9"/>
        <v>8293702.5502253221</v>
      </c>
      <c r="AG56" s="171">
        <f t="shared" si="10"/>
        <v>4308.4169092079592</v>
      </c>
    </row>
    <row r="57" spans="1:33">
      <c r="A57" s="346">
        <v>152</v>
      </c>
      <c r="B57" s="25" t="s">
        <v>55</v>
      </c>
      <c r="C57" s="74">
        <v>4480</v>
      </c>
      <c r="D57" s="47">
        <v>1477584</v>
      </c>
      <c r="E57" s="368">
        <f t="shared" si="11"/>
        <v>1365216</v>
      </c>
      <c r="F57" s="309">
        <v>291296</v>
      </c>
      <c r="G57" s="244">
        <v>-178928</v>
      </c>
      <c r="H57" s="64">
        <v>2284556</v>
      </c>
      <c r="I57" s="229">
        <v>3762140</v>
      </c>
      <c r="J57" s="409">
        <v>83201</v>
      </c>
      <c r="K57" s="365">
        <v>924576</v>
      </c>
      <c r="L57" s="27">
        <f t="shared" si="12"/>
        <v>4769917</v>
      </c>
      <c r="M57" s="370">
        <f t="shared" si="13"/>
        <v>1064.7136160714285</v>
      </c>
      <c r="N57" s="28">
        <v>1061.5639453062597</v>
      </c>
      <c r="O57" s="355">
        <v>14</v>
      </c>
      <c r="P57" s="192">
        <f t="shared" si="5"/>
        <v>-10216243.851983774</v>
      </c>
      <c r="Q57" s="193">
        <f t="shared" si="6"/>
        <v>-0.6817118775707931</v>
      </c>
      <c r="R57" s="192">
        <f t="shared" si="14"/>
        <v>-2287.1452190848618</v>
      </c>
      <c r="S57" s="46"/>
      <c r="T57" s="70">
        <f t="shared" si="7"/>
        <v>-0.68207946256437002</v>
      </c>
      <c r="U57" s="70">
        <f t="shared" si="15"/>
        <v>-0.69877374840157369</v>
      </c>
      <c r="V57" s="93"/>
      <c r="W57" s="49"/>
      <c r="X57" s="100">
        <v>152</v>
      </c>
      <c r="Y57" s="95" t="s">
        <v>55</v>
      </c>
      <c r="Z57" s="96">
        <v>4471</v>
      </c>
      <c r="AA57" s="206">
        <v>8070977.0344419349</v>
      </c>
      <c r="AB57" s="171">
        <v>3762608.899784565</v>
      </c>
      <c r="AC57" s="207">
        <f t="shared" si="8"/>
        <v>11833585.9342265</v>
      </c>
      <c r="AD57" s="267">
        <v>83201</v>
      </c>
      <c r="AE57" s="246">
        <v>3069373.9177572746</v>
      </c>
      <c r="AF57" s="208">
        <f t="shared" si="9"/>
        <v>14986160.851983774</v>
      </c>
      <c r="AG57" s="171">
        <f t="shared" si="10"/>
        <v>3351.8588351562903</v>
      </c>
    </row>
    <row r="58" spans="1:33">
      <c r="A58" s="346">
        <v>153</v>
      </c>
      <c r="B58" s="25" t="s">
        <v>56</v>
      </c>
      <c r="C58" s="74">
        <v>25655</v>
      </c>
      <c r="D58" s="47">
        <v>12877386</v>
      </c>
      <c r="E58" s="368">
        <f t="shared" si="11"/>
        <v>-752169</v>
      </c>
      <c r="F58" s="309">
        <v>7596460</v>
      </c>
      <c r="G58" s="244">
        <v>6033095</v>
      </c>
      <c r="H58" s="64">
        <v>8224747</v>
      </c>
      <c r="I58" s="229">
        <v>21102133</v>
      </c>
      <c r="J58" s="409">
        <v>-1173353</v>
      </c>
      <c r="K58" s="365">
        <v>3951678</v>
      </c>
      <c r="L58" s="27">
        <f t="shared" si="12"/>
        <v>23880458</v>
      </c>
      <c r="M58" s="370">
        <f t="shared" si="13"/>
        <v>930.83055934515687</v>
      </c>
      <c r="N58" s="28">
        <v>930.32970022650227</v>
      </c>
      <c r="O58" s="355">
        <v>9</v>
      </c>
      <c r="P58" s="192">
        <f t="shared" si="5"/>
        <v>-47510288.016624674</v>
      </c>
      <c r="Q58" s="193">
        <f t="shared" si="6"/>
        <v>-0.66549644971577981</v>
      </c>
      <c r="R58" s="192">
        <f t="shared" si="14"/>
        <v>-1807.0695755206025</v>
      </c>
      <c r="S58" s="46"/>
      <c r="T58" s="70">
        <f t="shared" si="7"/>
        <v>-0.64715290289878391</v>
      </c>
      <c r="U58" s="70">
        <f t="shared" si="15"/>
        <v>-0.69027776801724205</v>
      </c>
      <c r="V58" s="93"/>
      <c r="W58" s="49"/>
      <c r="X58" s="100">
        <v>153</v>
      </c>
      <c r="Y58" s="95" t="s">
        <v>56</v>
      </c>
      <c r="Z58" s="96">
        <v>26075</v>
      </c>
      <c r="AA58" s="206">
        <v>50336123.710306853</v>
      </c>
      <c r="AB58" s="171">
        <v>9469194.7218488697</v>
      </c>
      <c r="AC58" s="207">
        <f t="shared" si="8"/>
        <v>59805318.432155721</v>
      </c>
      <c r="AD58" s="268">
        <v>-1173353</v>
      </c>
      <c r="AE58" s="246">
        <v>12758780.584468951</v>
      </c>
      <c r="AF58" s="208">
        <f t="shared" si="9"/>
        <v>71390746.016624674</v>
      </c>
      <c r="AG58" s="171">
        <f t="shared" si="10"/>
        <v>2737.9001348657594</v>
      </c>
    </row>
    <row r="59" spans="1:33">
      <c r="A59" s="346">
        <v>165</v>
      </c>
      <c r="B59" s="25" t="s">
        <v>57</v>
      </c>
      <c r="C59" s="74">
        <v>16340</v>
      </c>
      <c r="D59" s="47">
        <v>6924590</v>
      </c>
      <c r="E59" s="368">
        <f t="shared" si="11"/>
        <v>4767847</v>
      </c>
      <c r="F59" s="309">
        <v>1551576</v>
      </c>
      <c r="G59" s="244">
        <v>605167</v>
      </c>
      <c r="H59" s="64">
        <v>4972571</v>
      </c>
      <c r="I59" s="229">
        <v>11897161</v>
      </c>
      <c r="J59" s="409">
        <v>-2047241</v>
      </c>
      <c r="K59" s="365">
        <v>2548779</v>
      </c>
      <c r="L59" s="27">
        <f t="shared" si="12"/>
        <v>12398699</v>
      </c>
      <c r="M59" s="370">
        <f t="shared" si="13"/>
        <v>758.79430844553247</v>
      </c>
      <c r="N59" s="28">
        <v>755.43494789511726</v>
      </c>
      <c r="O59" s="355">
        <v>5</v>
      </c>
      <c r="P59" s="192">
        <f t="shared" si="5"/>
        <v>-18969057.136040278</v>
      </c>
      <c r="Q59" s="193">
        <f t="shared" si="6"/>
        <v>-0.60473108289201472</v>
      </c>
      <c r="R59" s="192">
        <f t="shared" si="14"/>
        <v>-1173.0746412397712</v>
      </c>
      <c r="S59" s="46"/>
      <c r="T59" s="70">
        <f t="shared" si="7"/>
        <v>-0.52677800882450598</v>
      </c>
      <c r="U59" s="70">
        <f t="shared" si="15"/>
        <v>-0.6919620166675915</v>
      </c>
      <c r="V59" s="93"/>
      <c r="W59" s="49"/>
      <c r="X59" s="100">
        <v>165</v>
      </c>
      <c r="Y59" s="95" t="s">
        <v>57</v>
      </c>
      <c r="Z59" s="96">
        <v>16237</v>
      </c>
      <c r="AA59" s="206">
        <v>19844355.114684224</v>
      </c>
      <c r="AB59" s="171">
        <v>5296405.927394961</v>
      </c>
      <c r="AC59" s="207">
        <f t="shared" si="8"/>
        <v>25140761.042079184</v>
      </c>
      <c r="AD59" s="267">
        <v>-2047241</v>
      </c>
      <c r="AE59" s="246">
        <v>8274236.0939610945</v>
      </c>
      <c r="AF59" s="208">
        <f t="shared" si="9"/>
        <v>31367756.136040278</v>
      </c>
      <c r="AG59" s="171">
        <f t="shared" si="10"/>
        <v>1931.8689496853037</v>
      </c>
    </row>
    <row r="60" spans="1:33">
      <c r="A60" s="346">
        <v>167</v>
      </c>
      <c r="B60" s="25" t="s">
        <v>58</v>
      </c>
      <c r="C60" s="74">
        <v>77261</v>
      </c>
      <c r="D60" s="47">
        <v>19259439</v>
      </c>
      <c r="E60" s="368">
        <f t="shared" si="11"/>
        <v>4944676</v>
      </c>
      <c r="F60" s="309">
        <v>7212540</v>
      </c>
      <c r="G60" s="244">
        <v>7102223</v>
      </c>
      <c r="H60" s="64">
        <v>24876906</v>
      </c>
      <c r="I60" s="229">
        <v>44136345</v>
      </c>
      <c r="J60" s="409">
        <v>-1044024</v>
      </c>
      <c r="K60" s="365">
        <v>12666179</v>
      </c>
      <c r="L60" s="27">
        <f t="shared" si="12"/>
        <v>55758500</v>
      </c>
      <c r="M60" s="370">
        <f t="shared" si="13"/>
        <v>721.69011532338436</v>
      </c>
      <c r="N60" s="28">
        <v>717.37437364250115</v>
      </c>
      <c r="O60" s="355">
        <v>12</v>
      </c>
      <c r="P60" s="192">
        <f t="shared" si="5"/>
        <v>-119594702.87288147</v>
      </c>
      <c r="Q60" s="193">
        <f t="shared" si="6"/>
        <v>-0.68202177612677584</v>
      </c>
      <c r="R60" s="192">
        <f t="shared" si="14"/>
        <v>-1557.5482400789874</v>
      </c>
      <c r="S60" s="46"/>
      <c r="T60" s="70">
        <f t="shared" si="7"/>
        <v>-0.67434236812661297</v>
      </c>
      <c r="U60" s="70">
        <f t="shared" si="15"/>
        <v>-0.69006590963824799</v>
      </c>
      <c r="V60" s="93"/>
      <c r="W60" s="49"/>
      <c r="X60" s="100">
        <v>167</v>
      </c>
      <c r="Y60" s="95" t="s">
        <v>58</v>
      </c>
      <c r="Z60" s="96">
        <v>76935</v>
      </c>
      <c r="AA60" s="206">
        <v>89171409.997407198</v>
      </c>
      <c r="AB60" s="171">
        <v>46358486.065829672</v>
      </c>
      <c r="AC60" s="207">
        <f t="shared" si="8"/>
        <v>135529896.06323686</v>
      </c>
      <c r="AD60" s="268">
        <v>-1044024</v>
      </c>
      <c r="AE60" s="246">
        <v>40867330.809644595</v>
      </c>
      <c r="AF60" s="208">
        <f t="shared" si="9"/>
        <v>175353202.87288147</v>
      </c>
      <c r="AG60" s="171">
        <f t="shared" si="10"/>
        <v>2279.2383554023718</v>
      </c>
    </row>
    <row r="61" spans="1:33">
      <c r="A61" s="346">
        <v>169</v>
      </c>
      <c r="B61" s="25" t="s">
        <v>59</v>
      </c>
      <c r="C61" s="74">
        <v>5046</v>
      </c>
      <c r="D61" s="47">
        <v>1349272</v>
      </c>
      <c r="E61" s="368">
        <f t="shared" si="11"/>
        <v>811515</v>
      </c>
      <c r="F61" s="309">
        <v>294663</v>
      </c>
      <c r="G61" s="244">
        <v>243094</v>
      </c>
      <c r="H61" s="64">
        <v>1388093</v>
      </c>
      <c r="I61" s="229">
        <v>2737364</v>
      </c>
      <c r="J61" s="409">
        <v>-1291424</v>
      </c>
      <c r="K61" s="365">
        <v>909342</v>
      </c>
      <c r="L61" s="27">
        <f t="shared" si="12"/>
        <v>2355282</v>
      </c>
      <c r="M61" s="370">
        <f t="shared" si="13"/>
        <v>466.76218787158143</v>
      </c>
      <c r="N61" s="28">
        <v>466.58916700733317</v>
      </c>
      <c r="O61" s="355">
        <v>5</v>
      </c>
      <c r="P61" s="192">
        <f t="shared" si="5"/>
        <v>-7964903.4830715824</v>
      </c>
      <c r="Q61" s="193">
        <f t="shared" si="6"/>
        <v>-0.77177910185205312</v>
      </c>
      <c r="R61" s="192">
        <f t="shared" si="14"/>
        <v>-1572.3971646420687</v>
      </c>
      <c r="S61" s="46"/>
      <c r="T61" s="70">
        <f t="shared" si="7"/>
        <v>-0.68247966176064456</v>
      </c>
      <c r="U61" s="70">
        <f t="shared" si="15"/>
        <v>-0.69592744461091938</v>
      </c>
      <c r="V61" s="93"/>
      <c r="W61" s="49"/>
      <c r="X61" s="100">
        <v>169</v>
      </c>
      <c r="Y61" s="95" t="s">
        <v>59</v>
      </c>
      <c r="Z61" s="96">
        <v>5061</v>
      </c>
      <c r="AA61" s="206">
        <v>6594915.4971405733</v>
      </c>
      <c r="AB61" s="171">
        <v>2026151.1569787608</v>
      </c>
      <c r="AC61" s="207">
        <f t="shared" si="8"/>
        <v>8621066.6541193351</v>
      </c>
      <c r="AD61" s="267">
        <v>-1291424</v>
      </c>
      <c r="AE61" s="246">
        <v>2990542.8289522468</v>
      </c>
      <c r="AF61" s="208">
        <f t="shared" si="9"/>
        <v>10320185.483071582</v>
      </c>
      <c r="AG61" s="171">
        <f t="shared" si="10"/>
        <v>2039.15935251365</v>
      </c>
    </row>
    <row r="62" spans="1:33">
      <c r="A62" s="346">
        <v>171</v>
      </c>
      <c r="B62" s="25" t="s">
        <v>60</v>
      </c>
      <c r="C62" s="74">
        <v>4624</v>
      </c>
      <c r="D62" s="47">
        <v>747464</v>
      </c>
      <c r="E62" s="368">
        <f t="shared" si="11"/>
        <v>532043</v>
      </c>
      <c r="F62" s="309">
        <v>236816</v>
      </c>
      <c r="G62" s="244">
        <v>-21395</v>
      </c>
      <c r="H62" s="64">
        <v>1258743</v>
      </c>
      <c r="I62" s="229">
        <v>2006207</v>
      </c>
      <c r="J62" s="409">
        <v>-135669</v>
      </c>
      <c r="K62" s="365">
        <v>933466</v>
      </c>
      <c r="L62" s="27">
        <f t="shared" si="12"/>
        <v>2804004</v>
      </c>
      <c r="M62" s="370">
        <f t="shared" si="13"/>
        <v>606.40224913494808</v>
      </c>
      <c r="N62" s="28">
        <v>606.27464964442152</v>
      </c>
      <c r="O62" s="355">
        <v>11</v>
      </c>
      <c r="P62" s="192">
        <f t="shared" si="5"/>
        <v>-10968886.170777367</v>
      </c>
      <c r="Q62" s="193">
        <f t="shared" si="6"/>
        <v>-0.79641135845623778</v>
      </c>
      <c r="R62" s="192">
        <f t="shared" si="14"/>
        <v>-2330.874392105693</v>
      </c>
      <c r="S62" s="46"/>
      <c r="T62" s="70">
        <f t="shared" si="7"/>
        <v>-0.8145038013970276</v>
      </c>
      <c r="U62" s="70">
        <f t="shared" si="15"/>
        <v>-0.69822049901282768</v>
      </c>
      <c r="V62" s="93"/>
      <c r="W62" s="49"/>
      <c r="X62" s="100">
        <v>171</v>
      </c>
      <c r="Y62" s="95" t="s">
        <v>60</v>
      </c>
      <c r="Z62" s="96">
        <v>4689</v>
      </c>
      <c r="AA62" s="206">
        <v>8233717.3672612421</v>
      </c>
      <c r="AB62" s="171">
        <v>2581636.3440781143</v>
      </c>
      <c r="AC62" s="207">
        <f t="shared" si="8"/>
        <v>10815353.711339356</v>
      </c>
      <c r="AD62" s="268">
        <v>-135669</v>
      </c>
      <c r="AE62" s="246">
        <v>3093205.4594380111</v>
      </c>
      <c r="AF62" s="208">
        <f t="shared" si="9"/>
        <v>13772890.170777367</v>
      </c>
      <c r="AG62" s="171">
        <f t="shared" si="10"/>
        <v>2937.2766412406413</v>
      </c>
    </row>
    <row r="63" spans="1:33">
      <c r="A63" s="346">
        <v>172</v>
      </c>
      <c r="B63" s="25" t="s">
        <v>61</v>
      </c>
      <c r="C63" s="74">
        <v>4263</v>
      </c>
      <c r="D63" s="47">
        <v>-90889</v>
      </c>
      <c r="E63" s="368">
        <f t="shared" si="11"/>
        <v>396920</v>
      </c>
      <c r="F63" s="309">
        <v>-193304</v>
      </c>
      <c r="G63" s="244">
        <v>-294505</v>
      </c>
      <c r="H63" s="64">
        <v>1441166</v>
      </c>
      <c r="I63" s="229">
        <v>1350277</v>
      </c>
      <c r="J63" s="409">
        <v>78790</v>
      </c>
      <c r="K63" s="365">
        <v>935313</v>
      </c>
      <c r="L63" s="27">
        <f t="shared" si="12"/>
        <v>2364380</v>
      </c>
      <c r="M63" s="370">
        <f t="shared" si="13"/>
        <v>554.62819610602867</v>
      </c>
      <c r="N63" s="28">
        <v>539.6424653780698</v>
      </c>
      <c r="O63" s="355">
        <v>13</v>
      </c>
      <c r="P63" s="192">
        <f t="shared" si="5"/>
        <v>-14885603.232873265</v>
      </c>
      <c r="Q63" s="193">
        <f t="shared" si="6"/>
        <v>-0.86293435952481368</v>
      </c>
      <c r="R63" s="192">
        <f t="shared" si="14"/>
        <v>-3459.796573005739</v>
      </c>
      <c r="S63" s="46"/>
      <c r="T63" s="70">
        <f t="shared" si="7"/>
        <v>-0.90409918455903848</v>
      </c>
      <c r="U63" s="70">
        <f t="shared" si="15"/>
        <v>-0.69743316554100465</v>
      </c>
      <c r="V63" s="93"/>
      <c r="W63" s="49"/>
      <c r="X63" s="100">
        <v>172</v>
      </c>
      <c r="Y63" s="95" t="s">
        <v>61</v>
      </c>
      <c r="Z63" s="96">
        <v>4297</v>
      </c>
      <c r="AA63" s="206">
        <v>10522513.763905447</v>
      </c>
      <c r="AB63" s="171">
        <v>3557418.6515937429</v>
      </c>
      <c r="AC63" s="207">
        <f t="shared" si="8"/>
        <v>14079932.41549919</v>
      </c>
      <c r="AD63" s="267">
        <v>78790</v>
      </c>
      <c r="AE63" s="246">
        <v>3091260.8173740744</v>
      </c>
      <c r="AF63" s="208">
        <f t="shared" si="9"/>
        <v>17249983.232873265</v>
      </c>
      <c r="AG63" s="171">
        <f t="shared" si="10"/>
        <v>4014.4247691117675</v>
      </c>
    </row>
    <row r="64" spans="1:33">
      <c r="A64" s="346">
        <v>176</v>
      </c>
      <c r="B64" s="25" t="s">
        <v>62</v>
      </c>
      <c r="C64" s="74">
        <v>4444</v>
      </c>
      <c r="D64" s="47">
        <v>526290</v>
      </c>
      <c r="E64" s="368">
        <f t="shared" si="11"/>
        <v>1267116</v>
      </c>
      <c r="F64" s="309">
        <v>-381170</v>
      </c>
      <c r="G64" s="244">
        <v>-359656</v>
      </c>
      <c r="H64" s="64">
        <v>1823390</v>
      </c>
      <c r="I64" s="229">
        <v>2349679</v>
      </c>
      <c r="J64" s="409">
        <v>-80380</v>
      </c>
      <c r="K64" s="365">
        <v>988550</v>
      </c>
      <c r="L64" s="27">
        <f t="shared" si="12"/>
        <v>3257849</v>
      </c>
      <c r="M64" s="370">
        <f t="shared" si="13"/>
        <v>733.08933393339339</v>
      </c>
      <c r="N64" s="28">
        <v>734.44988295785674</v>
      </c>
      <c r="O64" s="355">
        <v>12</v>
      </c>
      <c r="P64" s="192">
        <f t="shared" si="5"/>
        <v>-18888774.491998412</v>
      </c>
      <c r="Q64" s="193">
        <f t="shared" si="6"/>
        <v>-0.85289635681136389</v>
      </c>
      <c r="R64" s="192">
        <f t="shared" si="14"/>
        <v>-4159.0298381448947</v>
      </c>
      <c r="S64" s="46"/>
      <c r="T64" s="70">
        <f t="shared" si="7"/>
        <v>-0.87609293480859018</v>
      </c>
      <c r="U64" s="70">
        <f t="shared" si="15"/>
        <v>-0.6971137804052947</v>
      </c>
      <c r="V64" s="93"/>
      <c r="W64" s="49"/>
      <c r="X64" s="100">
        <v>176</v>
      </c>
      <c r="Y64" s="95" t="s">
        <v>62</v>
      </c>
      <c r="Z64" s="96">
        <v>4527</v>
      </c>
      <c r="AA64" s="206">
        <v>14409344.731041979</v>
      </c>
      <c r="AB64" s="171">
        <v>4553891.9203164484</v>
      </c>
      <c r="AC64" s="207">
        <f t="shared" si="8"/>
        <v>18963236.651358426</v>
      </c>
      <c r="AD64" s="268">
        <v>-80380</v>
      </c>
      <c r="AE64" s="246">
        <v>3263766.8406399847</v>
      </c>
      <c r="AF64" s="208">
        <f t="shared" si="9"/>
        <v>22146623.491998412</v>
      </c>
      <c r="AG64" s="171">
        <f t="shared" si="10"/>
        <v>4892.1191720782881</v>
      </c>
    </row>
    <row r="65" spans="1:33">
      <c r="A65" s="346">
        <v>177</v>
      </c>
      <c r="B65" s="25" t="s">
        <v>63</v>
      </c>
      <c r="C65" s="74">
        <v>1786</v>
      </c>
      <c r="D65" s="47">
        <v>943738</v>
      </c>
      <c r="E65" s="368">
        <f t="shared" si="11"/>
        <v>222396</v>
      </c>
      <c r="F65" s="309">
        <v>357873</v>
      </c>
      <c r="G65" s="244">
        <v>363469</v>
      </c>
      <c r="H65" s="64">
        <v>-6155</v>
      </c>
      <c r="I65" s="229">
        <v>937583</v>
      </c>
      <c r="J65" s="409">
        <v>-479945</v>
      </c>
      <c r="K65" s="365">
        <v>373218</v>
      </c>
      <c r="L65" s="27">
        <f t="shared" si="12"/>
        <v>830856</v>
      </c>
      <c r="M65" s="370">
        <f t="shared" si="13"/>
        <v>465.20492721164612</v>
      </c>
      <c r="N65" s="28">
        <v>483.7389042068682</v>
      </c>
      <c r="O65" s="355">
        <v>6</v>
      </c>
      <c r="P65" s="192">
        <f t="shared" si="5"/>
        <v>-3928268.6360836495</v>
      </c>
      <c r="Q65" s="193">
        <f t="shared" si="6"/>
        <v>-0.82541831459919002</v>
      </c>
      <c r="R65" s="192">
        <f t="shared" si="14"/>
        <v>-2178.753203945937</v>
      </c>
      <c r="S65" s="46"/>
      <c r="T65" s="70">
        <f t="shared" si="7"/>
        <v>-0.76644731058219684</v>
      </c>
      <c r="U65" s="70">
        <f t="shared" si="15"/>
        <v>-0.69524037988156828</v>
      </c>
      <c r="V65" s="93"/>
      <c r="W65" s="49"/>
      <c r="X65" s="100">
        <v>177</v>
      </c>
      <c r="Y65" s="95" t="s">
        <v>63</v>
      </c>
      <c r="Z65" s="96">
        <v>1800</v>
      </c>
      <c r="AA65" s="206">
        <v>3445559.2913256972</v>
      </c>
      <c r="AB65" s="171">
        <v>568879.60183024837</v>
      </c>
      <c r="AC65" s="207">
        <f t="shared" si="8"/>
        <v>4014438.8931559455</v>
      </c>
      <c r="AD65" s="267">
        <v>-479945</v>
      </c>
      <c r="AE65" s="246">
        <v>1224630.7429277042</v>
      </c>
      <c r="AF65" s="208">
        <f t="shared" si="9"/>
        <v>4759124.6360836495</v>
      </c>
      <c r="AG65" s="171">
        <f t="shared" si="10"/>
        <v>2643.958131157583</v>
      </c>
    </row>
    <row r="66" spans="1:33">
      <c r="A66" s="346">
        <v>178</v>
      </c>
      <c r="B66" s="25" t="s">
        <v>64</v>
      </c>
      <c r="C66" s="74">
        <v>5887</v>
      </c>
      <c r="D66" s="47">
        <v>1577805</v>
      </c>
      <c r="E66" s="368">
        <f t="shared" si="11"/>
        <v>381370</v>
      </c>
      <c r="F66" s="309">
        <v>832529</v>
      </c>
      <c r="G66" s="244">
        <v>363906</v>
      </c>
      <c r="H66" s="64">
        <v>1592729</v>
      </c>
      <c r="I66" s="229">
        <v>3170534</v>
      </c>
      <c r="J66" s="409">
        <v>-581018</v>
      </c>
      <c r="K66" s="365">
        <v>1341074</v>
      </c>
      <c r="L66" s="27">
        <f t="shared" si="12"/>
        <v>3930590</v>
      </c>
      <c r="M66" s="370">
        <f t="shared" si="13"/>
        <v>667.67283845761847</v>
      </c>
      <c r="N66" s="28">
        <v>728.1133932740911</v>
      </c>
      <c r="O66" s="355">
        <v>10</v>
      </c>
      <c r="P66" s="192">
        <f t="shared" si="5"/>
        <v>-20052332.314394511</v>
      </c>
      <c r="Q66" s="193">
        <f t="shared" si="6"/>
        <v>-0.83610879656475945</v>
      </c>
      <c r="R66" s="192">
        <f t="shared" si="14"/>
        <v>-3375.3012536520428</v>
      </c>
      <c r="S66" s="46"/>
      <c r="T66" s="70">
        <f t="shared" si="7"/>
        <v>-0.84220641035016097</v>
      </c>
      <c r="U66" s="70">
        <f t="shared" si="15"/>
        <v>-0.70005189948551427</v>
      </c>
      <c r="V66" s="93"/>
      <c r="W66" s="49"/>
      <c r="X66" s="100">
        <v>178</v>
      </c>
      <c r="Y66" s="95" t="s">
        <v>64</v>
      </c>
      <c r="Z66" s="96">
        <v>5932</v>
      </c>
      <c r="AA66" s="206">
        <v>15504023.008739166</v>
      </c>
      <c r="AB66" s="171">
        <v>4588897.1601710953</v>
      </c>
      <c r="AC66" s="207">
        <f t="shared" si="8"/>
        <v>20092920.168910261</v>
      </c>
      <c r="AD66" s="268">
        <v>-581018</v>
      </c>
      <c r="AE66" s="246">
        <v>4471020.1454842491</v>
      </c>
      <c r="AF66" s="208">
        <f t="shared" si="9"/>
        <v>23982922.314394511</v>
      </c>
      <c r="AG66" s="171">
        <f t="shared" si="10"/>
        <v>4042.9740921096613</v>
      </c>
    </row>
    <row r="67" spans="1:33">
      <c r="A67" s="346">
        <v>179</v>
      </c>
      <c r="B67" s="25" t="s">
        <v>65</v>
      </c>
      <c r="C67" s="74">
        <v>144473</v>
      </c>
      <c r="D67" s="47">
        <v>19282957</v>
      </c>
      <c r="E67" s="368">
        <f t="shared" si="11"/>
        <v>25244077</v>
      </c>
      <c r="F67" s="309">
        <v>-7091614</v>
      </c>
      <c r="G67" s="244">
        <v>1130494</v>
      </c>
      <c r="H67" s="64">
        <v>40036380</v>
      </c>
      <c r="I67" s="229">
        <v>59319337</v>
      </c>
      <c r="J67" s="409">
        <v>-22717494</v>
      </c>
      <c r="K67" s="365">
        <v>21199983</v>
      </c>
      <c r="L67" s="27">
        <f t="shared" si="12"/>
        <v>57801826</v>
      </c>
      <c r="M67" s="370">
        <f t="shared" si="13"/>
        <v>400.08739349220963</v>
      </c>
      <c r="N67" s="28">
        <v>395.8987335010404</v>
      </c>
      <c r="O67" s="355">
        <v>13</v>
      </c>
      <c r="P67" s="192">
        <f t="shared" si="5"/>
        <v>-162869754.46214026</v>
      </c>
      <c r="Q67" s="193">
        <f t="shared" si="6"/>
        <v>-0.73806402311095598</v>
      </c>
      <c r="R67" s="192">
        <f t="shared" si="14"/>
        <v>-1138.5514327673097</v>
      </c>
      <c r="S67" s="46"/>
      <c r="T67" s="70">
        <f t="shared" si="7"/>
        <v>-0.6615340344481031</v>
      </c>
      <c r="U67" s="70">
        <f t="shared" si="15"/>
        <v>-0.68882900834317018</v>
      </c>
      <c r="V67" s="93"/>
      <c r="W67" s="49"/>
      <c r="X67" s="100">
        <v>179</v>
      </c>
      <c r="Y67" s="95" t="s">
        <v>65</v>
      </c>
      <c r="Z67" s="96">
        <v>143420</v>
      </c>
      <c r="AA67" s="206">
        <v>117034766.81125498</v>
      </c>
      <c r="AB67" s="171">
        <v>58224618.289030887</v>
      </c>
      <c r="AC67" s="207">
        <f t="shared" si="8"/>
        <v>175259385.10028586</v>
      </c>
      <c r="AD67" s="267">
        <v>-22717494</v>
      </c>
      <c r="AE67" s="246">
        <v>68129689.361854389</v>
      </c>
      <c r="AF67" s="208">
        <f t="shared" si="9"/>
        <v>220671580.46214026</v>
      </c>
      <c r="AG67" s="171">
        <f t="shared" si="10"/>
        <v>1538.6388262595194</v>
      </c>
    </row>
    <row r="68" spans="1:33">
      <c r="A68" s="346">
        <v>181</v>
      </c>
      <c r="B68" s="25" t="s">
        <v>66</v>
      </c>
      <c r="C68" s="74">
        <v>1685</v>
      </c>
      <c r="D68" s="47">
        <v>858723</v>
      </c>
      <c r="E68" s="368">
        <f t="shared" si="11"/>
        <v>347094</v>
      </c>
      <c r="F68" s="309">
        <v>298163</v>
      </c>
      <c r="G68" s="244">
        <v>213466</v>
      </c>
      <c r="H68" s="64">
        <v>954376</v>
      </c>
      <c r="I68" s="229">
        <v>1813099</v>
      </c>
      <c r="J68" s="409">
        <v>-369016</v>
      </c>
      <c r="K68" s="365">
        <v>412847</v>
      </c>
      <c r="L68" s="27">
        <f t="shared" si="12"/>
        <v>1856930</v>
      </c>
      <c r="M68" s="370">
        <f t="shared" si="13"/>
        <v>1102.0356083086053</v>
      </c>
      <c r="N68" s="28">
        <v>1450.8855822544504</v>
      </c>
      <c r="O68" s="355">
        <v>4</v>
      </c>
      <c r="P68" s="192">
        <f t="shared" si="5"/>
        <v>-3848594.5693837292</v>
      </c>
      <c r="Q68" s="193">
        <f t="shared" si="6"/>
        <v>-0.6745382519313956</v>
      </c>
      <c r="R68" s="192">
        <f t="shared" si="14"/>
        <v>-2240.3923760989687</v>
      </c>
      <c r="S68" s="46"/>
      <c r="T68" s="70">
        <f t="shared" si="7"/>
        <v>-0.61304333080240592</v>
      </c>
      <c r="U68" s="70">
        <f t="shared" si="15"/>
        <v>-0.70277513925404955</v>
      </c>
      <c r="V68" s="93"/>
      <c r="W68" s="49"/>
      <c r="X68" s="100">
        <v>181</v>
      </c>
      <c r="Y68" s="95" t="s">
        <v>66</v>
      </c>
      <c r="Z68" s="96">
        <v>1707</v>
      </c>
      <c r="AA68" s="206">
        <v>2929226.9032296399</v>
      </c>
      <c r="AB68" s="171">
        <v>1756308.0528151831</v>
      </c>
      <c r="AC68" s="207">
        <f t="shared" si="8"/>
        <v>4685534.9560448229</v>
      </c>
      <c r="AD68" s="268">
        <v>-369016</v>
      </c>
      <c r="AE68" s="246">
        <v>1389005.6133389068</v>
      </c>
      <c r="AF68" s="208">
        <f t="shared" si="9"/>
        <v>5705524.5693837292</v>
      </c>
      <c r="AG68" s="171">
        <f t="shared" si="10"/>
        <v>3342.4279844075741</v>
      </c>
    </row>
    <row r="69" spans="1:33">
      <c r="A69" s="346">
        <v>182</v>
      </c>
      <c r="B69" s="25" t="s">
        <v>67</v>
      </c>
      <c r="C69" s="74">
        <v>19767</v>
      </c>
      <c r="D69" s="47">
        <v>3932146</v>
      </c>
      <c r="E69" s="368">
        <f t="shared" si="11"/>
        <v>239272</v>
      </c>
      <c r="F69" s="309">
        <v>1666777</v>
      </c>
      <c r="G69" s="244">
        <v>2026097</v>
      </c>
      <c r="H69" s="64">
        <v>-69368</v>
      </c>
      <c r="I69" s="229">
        <v>3862778</v>
      </c>
      <c r="J69" s="409">
        <v>-2110897</v>
      </c>
      <c r="K69" s="365">
        <v>3363646</v>
      </c>
      <c r="L69" s="27">
        <f t="shared" si="12"/>
        <v>5115527</v>
      </c>
      <c r="M69" s="370">
        <f t="shared" si="13"/>
        <v>258.79126827540853</v>
      </c>
      <c r="N69" s="28">
        <v>257.87112838356927</v>
      </c>
      <c r="O69" s="355">
        <v>13</v>
      </c>
      <c r="P69" s="192">
        <f t="shared" si="5"/>
        <v>-42251702.917984173</v>
      </c>
      <c r="Q69" s="193">
        <f t="shared" si="6"/>
        <v>-0.89200282539516296</v>
      </c>
      <c r="R69" s="192">
        <f t="shared" si="14"/>
        <v>-2123.0275036853786</v>
      </c>
      <c r="S69" s="46"/>
      <c r="T69" s="70">
        <f t="shared" si="7"/>
        <v>-0.89982639120734098</v>
      </c>
      <c r="U69" s="70">
        <f t="shared" si="15"/>
        <v>-0.69189740228219176</v>
      </c>
      <c r="V69" s="93"/>
      <c r="W69" s="49"/>
      <c r="X69" s="100">
        <v>182</v>
      </c>
      <c r="Y69" s="95" t="s">
        <v>67</v>
      </c>
      <c r="Z69" s="96">
        <v>19887</v>
      </c>
      <c r="AA69" s="206">
        <v>37243793.690767735</v>
      </c>
      <c r="AB69" s="171">
        <v>1317041.3091496921</v>
      </c>
      <c r="AC69" s="207">
        <f t="shared" si="8"/>
        <v>38560834.999917425</v>
      </c>
      <c r="AD69" s="267">
        <v>-2110897</v>
      </c>
      <c r="AE69" s="246">
        <v>10917291.918066751</v>
      </c>
      <c r="AF69" s="208">
        <f t="shared" si="9"/>
        <v>47367229.917984173</v>
      </c>
      <c r="AG69" s="171">
        <f t="shared" si="10"/>
        <v>2381.8187719607872</v>
      </c>
    </row>
    <row r="70" spans="1:33">
      <c r="A70" s="346">
        <v>186</v>
      </c>
      <c r="B70" s="25" t="s">
        <v>68</v>
      </c>
      <c r="C70" s="74">
        <v>45226</v>
      </c>
      <c r="D70" s="47">
        <v>10192818</v>
      </c>
      <c r="E70" s="368">
        <f t="shared" si="11"/>
        <v>14512859</v>
      </c>
      <c r="F70" s="309">
        <v>-3409635</v>
      </c>
      <c r="G70" s="244">
        <v>-910406</v>
      </c>
      <c r="H70" s="64">
        <v>3422568</v>
      </c>
      <c r="I70" s="229">
        <v>13615386</v>
      </c>
      <c r="J70" s="409">
        <v>-349842</v>
      </c>
      <c r="K70" s="365">
        <v>5592922</v>
      </c>
      <c r="L70" s="27">
        <f t="shared" si="12"/>
        <v>18858466</v>
      </c>
      <c r="M70" s="370">
        <f t="shared" si="13"/>
        <v>416.98284172820945</v>
      </c>
      <c r="N70" s="28">
        <v>413.52840859099808</v>
      </c>
      <c r="O70" s="355">
        <v>1</v>
      </c>
      <c r="P70" s="192">
        <f t="shared" si="5"/>
        <v>-26023975.800442189</v>
      </c>
      <c r="Q70" s="193">
        <f t="shared" si="6"/>
        <v>-0.57982531155837869</v>
      </c>
      <c r="R70" s="192">
        <f t="shared" si="14"/>
        <v>-592.63231518197358</v>
      </c>
      <c r="S70" s="46"/>
      <c r="T70" s="70">
        <f t="shared" si="7"/>
        <v>-0.51230729580973267</v>
      </c>
      <c r="U70" s="70">
        <f t="shared" si="15"/>
        <v>-0.67697714004573517</v>
      </c>
      <c r="V70" s="93"/>
      <c r="W70" s="49"/>
      <c r="X70" s="100">
        <v>186</v>
      </c>
      <c r="Y70" s="95" t="s">
        <v>68</v>
      </c>
      <c r="Z70" s="96">
        <v>44455</v>
      </c>
      <c r="AA70" s="206">
        <v>32418811.871025719</v>
      </c>
      <c r="AB70" s="171">
        <v>-4500850.6568917381</v>
      </c>
      <c r="AC70" s="207">
        <f t="shared" si="8"/>
        <v>27917961.214133982</v>
      </c>
      <c r="AD70" s="268">
        <v>-349842</v>
      </c>
      <c r="AE70" s="246">
        <v>17314322.586308207</v>
      </c>
      <c r="AF70" s="208">
        <f t="shared" si="9"/>
        <v>44882441.800442189</v>
      </c>
      <c r="AG70" s="171">
        <f t="shared" si="10"/>
        <v>1009.615156910183</v>
      </c>
    </row>
    <row r="71" spans="1:33">
      <c r="A71" s="346">
        <v>202</v>
      </c>
      <c r="B71" s="25" t="s">
        <v>69</v>
      </c>
      <c r="C71" s="74">
        <v>35497</v>
      </c>
      <c r="D71" s="47">
        <v>22592515</v>
      </c>
      <c r="E71" s="368">
        <f t="shared" si="11"/>
        <v>18096959</v>
      </c>
      <c r="F71" s="309">
        <v>3039878</v>
      </c>
      <c r="G71" s="244">
        <v>1455678</v>
      </c>
      <c r="H71" s="64">
        <v>1495516</v>
      </c>
      <c r="I71" s="229">
        <v>24088031</v>
      </c>
      <c r="J71" s="409">
        <v>-3504684</v>
      </c>
      <c r="K71" s="365">
        <v>3865697</v>
      </c>
      <c r="L71" s="27">
        <f t="shared" si="12"/>
        <v>24449044</v>
      </c>
      <c r="M71" s="370">
        <f t="shared" si="13"/>
        <v>688.7636701693101</v>
      </c>
      <c r="N71" s="28">
        <v>612.24720930027092</v>
      </c>
      <c r="O71" s="355">
        <v>2</v>
      </c>
      <c r="P71" s="192">
        <f t="shared" si="5"/>
        <v>-16465863.808266312</v>
      </c>
      <c r="Q71" s="193">
        <f t="shared" si="6"/>
        <v>-0.40244166956034549</v>
      </c>
      <c r="R71" s="192">
        <f t="shared" si="14"/>
        <v>-491.46270673859397</v>
      </c>
      <c r="S71" s="46"/>
      <c r="T71" s="70">
        <f t="shared" si="7"/>
        <v>-0.24700384155307542</v>
      </c>
      <c r="U71" s="70">
        <f t="shared" si="15"/>
        <v>-0.68900294533553119</v>
      </c>
      <c r="V71" s="93"/>
      <c r="W71" s="49"/>
      <c r="X71" s="100">
        <v>202</v>
      </c>
      <c r="Y71" s="95" t="s">
        <v>69</v>
      </c>
      <c r="Z71" s="96">
        <v>34667</v>
      </c>
      <c r="AA71" s="206">
        <v>34936825.605000734</v>
      </c>
      <c r="AB71" s="171">
        <v>-2947245.4062355394</v>
      </c>
      <c r="AC71" s="207">
        <f t="shared" si="8"/>
        <v>31989580.198765196</v>
      </c>
      <c r="AD71" s="267">
        <v>-3504684</v>
      </c>
      <c r="AE71" s="246">
        <v>12430011.609501114</v>
      </c>
      <c r="AF71" s="208">
        <f t="shared" si="9"/>
        <v>40914907.808266312</v>
      </c>
      <c r="AG71" s="171">
        <f t="shared" si="10"/>
        <v>1180.2263769079041</v>
      </c>
    </row>
    <row r="72" spans="1:33">
      <c r="A72" s="346">
        <v>204</v>
      </c>
      <c r="B72" s="25" t="s">
        <v>70</v>
      </c>
      <c r="C72" s="74">
        <v>2778</v>
      </c>
      <c r="D72" s="47">
        <v>-997526</v>
      </c>
      <c r="E72" s="368">
        <f t="shared" si="11"/>
        <v>200863</v>
      </c>
      <c r="F72" s="309">
        <v>-472564</v>
      </c>
      <c r="G72" s="244">
        <v>-725825</v>
      </c>
      <c r="H72" s="64">
        <v>1020508</v>
      </c>
      <c r="I72" s="229">
        <v>22982</v>
      </c>
      <c r="J72" s="409">
        <v>-578178</v>
      </c>
      <c r="K72" s="365">
        <v>635910</v>
      </c>
      <c r="L72" s="27">
        <f t="shared" si="12"/>
        <v>80714</v>
      </c>
      <c r="M72" s="370">
        <f t="shared" si="13"/>
        <v>29.05471562275018</v>
      </c>
      <c r="N72" s="28">
        <v>23.922615131692279</v>
      </c>
      <c r="O72" s="355">
        <v>11</v>
      </c>
      <c r="P72" s="192">
        <f t="shared" si="5"/>
        <v>-12371968.174739104</v>
      </c>
      <c r="Q72" s="193">
        <f t="shared" si="6"/>
        <v>-0.99351834417136797</v>
      </c>
      <c r="R72" s="192">
        <f t="shared" si="14"/>
        <v>-4407.2410359765026</v>
      </c>
      <c r="S72" s="46"/>
      <c r="T72" s="70">
        <f t="shared" si="7"/>
        <v>-0.99789858515608287</v>
      </c>
      <c r="U72" s="70">
        <f t="shared" si="15"/>
        <v>-0.6963787926881474</v>
      </c>
      <c r="V72" s="93"/>
      <c r="W72" s="49"/>
      <c r="X72" s="100">
        <v>204</v>
      </c>
      <c r="Y72" s="95" t="s">
        <v>70</v>
      </c>
      <c r="Z72" s="96">
        <v>2807</v>
      </c>
      <c r="AA72" s="206">
        <v>8233899.6221314007</v>
      </c>
      <c r="AB72" s="171">
        <v>2702541.6362543083</v>
      </c>
      <c r="AC72" s="207">
        <f t="shared" si="8"/>
        <v>10936441.258385709</v>
      </c>
      <c r="AD72" s="268">
        <v>-578178</v>
      </c>
      <c r="AE72" s="246">
        <v>2094418.9163533954</v>
      </c>
      <c r="AF72" s="208">
        <f t="shared" si="9"/>
        <v>12452682.174739104</v>
      </c>
      <c r="AG72" s="171">
        <f t="shared" si="10"/>
        <v>4436.295751599253</v>
      </c>
    </row>
    <row r="73" spans="1:33">
      <c r="A73" s="346">
        <v>205</v>
      </c>
      <c r="B73" s="25" t="s">
        <v>71</v>
      </c>
      <c r="C73" s="74">
        <v>36493</v>
      </c>
      <c r="D73" s="47">
        <v>-3043160</v>
      </c>
      <c r="E73" s="368">
        <f t="shared" si="11"/>
        <v>9608581</v>
      </c>
      <c r="F73" s="309">
        <v>-7752868</v>
      </c>
      <c r="G73" s="244">
        <v>-4898873</v>
      </c>
      <c r="H73" s="64">
        <v>13084594</v>
      </c>
      <c r="I73" s="229">
        <v>10041434</v>
      </c>
      <c r="J73" s="409">
        <v>28852158</v>
      </c>
      <c r="K73" s="365">
        <v>5819757</v>
      </c>
      <c r="L73" s="27">
        <f t="shared" si="12"/>
        <v>44713349</v>
      </c>
      <c r="M73" s="370">
        <f t="shared" si="13"/>
        <v>1225.258241306552</v>
      </c>
      <c r="N73" s="28">
        <v>1221.2266443375281</v>
      </c>
      <c r="O73" s="355">
        <v>18</v>
      </c>
      <c r="P73" s="192">
        <f t="shared" si="5"/>
        <v>-79526159.067991793</v>
      </c>
      <c r="Q73" s="193">
        <f t="shared" si="6"/>
        <v>-0.6401036216633279</v>
      </c>
      <c r="R73" s="192">
        <f t="shared" si="14"/>
        <v>-2172.3272337937242</v>
      </c>
      <c r="S73" s="46"/>
      <c r="T73" s="70">
        <f t="shared" si="7"/>
        <v>-0.86890531676664229</v>
      </c>
      <c r="U73" s="70">
        <f t="shared" si="15"/>
        <v>-0.69028267976455027</v>
      </c>
      <c r="V73" s="93"/>
      <c r="W73" s="49"/>
      <c r="X73" s="100">
        <v>205</v>
      </c>
      <c r="Y73" s="95" t="s">
        <v>71</v>
      </c>
      <c r="Z73" s="96">
        <v>36567</v>
      </c>
      <c r="AA73" s="206">
        <v>59019332.119942717</v>
      </c>
      <c r="AB73" s="171">
        <v>17577473.733163811</v>
      </c>
      <c r="AC73" s="207">
        <f t="shared" si="8"/>
        <v>76596805.853106529</v>
      </c>
      <c r="AD73" s="267">
        <v>28852158</v>
      </c>
      <c r="AE73" s="246">
        <v>18790544.214885272</v>
      </c>
      <c r="AF73" s="208">
        <f t="shared" si="9"/>
        <v>124239508.06799179</v>
      </c>
      <c r="AG73" s="171">
        <f t="shared" si="10"/>
        <v>3397.5854751002762</v>
      </c>
    </row>
    <row r="74" spans="1:33">
      <c r="A74" s="346">
        <v>208</v>
      </c>
      <c r="B74" s="25" t="s">
        <v>72</v>
      </c>
      <c r="C74" s="74">
        <v>12412</v>
      </c>
      <c r="D74" s="47">
        <v>8721820</v>
      </c>
      <c r="E74" s="368">
        <f t="shared" si="11"/>
        <v>6415961</v>
      </c>
      <c r="F74" s="309">
        <v>1591114</v>
      </c>
      <c r="G74" s="244">
        <v>714745</v>
      </c>
      <c r="H74" s="64">
        <v>6269419</v>
      </c>
      <c r="I74" s="229">
        <v>14991239</v>
      </c>
      <c r="J74" s="409">
        <v>-485989</v>
      </c>
      <c r="K74" s="365">
        <v>2313855</v>
      </c>
      <c r="L74" s="27">
        <f t="shared" si="12"/>
        <v>16819105</v>
      </c>
      <c r="M74" s="370">
        <f t="shared" si="13"/>
        <v>1355.0680792781179</v>
      </c>
      <c r="N74" s="28">
        <v>1351.1305943667508</v>
      </c>
      <c r="O74" s="355">
        <v>17</v>
      </c>
      <c r="P74" s="192">
        <f t="shared" si="5"/>
        <v>-22753534.370976672</v>
      </c>
      <c r="Q74" s="193">
        <f t="shared" si="6"/>
        <v>-0.57498147034550717</v>
      </c>
      <c r="R74" s="192">
        <f t="shared" si="14"/>
        <v>-1836.2738054780655</v>
      </c>
      <c r="S74" s="46"/>
      <c r="T74" s="70">
        <f t="shared" si="7"/>
        <v>-0.53790038443051524</v>
      </c>
      <c r="U74" s="70">
        <f t="shared" si="15"/>
        <v>-0.69622704916851674</v>
      </c>
      <c r="V74" s="93"/>
      <c r="W74" s="49"/>
      <c r="X74" s="100">
        <v>208</v>
      </c>
      <c r="Y74" s="95" t="s">
        <v>72</v>
      </c>
      <c r="Z74" s="96">
        <v>12400</v>
      </c>
      <c r="AA74" s="206">
        <v>21642887.034468438</v>
      </c>
      <c r="AB74" s="171">
        <v>10798687.23848355</v>
      </c>
      <c r="AC74" s="207">
        <f t="shared" si="8"/>
        <v>32441574.27295199</v>
      </c>
      <c r="AD74" s="268">
        <v>-485989</v>
      </c>
      <c r="AE74" s="246">
        <v>7617054.0980246831</v>
      </c>
      <c r="AF74" s="208">
        <f t="shared" si="9"/>
        <v>39572639.370976672</v>
      </c>
      <c r="AG74" s="171">
        <f t="shared" si="10"/>
        <v>3191.3418847561834</v>
      </c>
    </row>
    <row r="75" spans="1:33">
      <c r="A75" s="346">
        <v>211</v>
      </c>
      <c r="B75" s="25" t="s">
        <v>73</v>
      </c>
      <c r="C75" s="74">
        <v>32622</v>
      </c>
      <c r="D75" s="47">
        <v>16957871</v>
      </c>
      <c r="E75" s="368">
        <f t="shared" si="11"/>
        <v>15992466</v>
      </c>
      <c r="F75" s="309">
        <v>684932</v>
      </c>
      <c r="G75" s="244">
        <v>280473</v>
      </c>
      <c r="H75" s="64">
        <v>6410415</v>
      </c>
      <c r="I75" s="229">
        <v>23368285</v>
      </c>
      <c r="J75" s="409">
        <v>-4106058</v>
      </c>
      <c r="K75" s="365">
        <v>4318026</v>
      </c>
      <c r="L75" s="27">
        <f t="shared" si="12"/>
        <v>23580253</v>
      </c>
      <c r="M75" s="370">
        <f t="shared" si="13"/>
        <v>722.83284286677701</v>
      </c>
      <c r="N75" s="28">
        <v>811.01079596516468</v>
      </c>
      <c r="O75" s="355">
        <v>6</v>
      </c>
      <c r="P75" s="192">
        <f t="shared" ref="P75:P138" si="16">L75-AF75</f>
        <v>-26215144.342812672</v>
      </c>
      <c r="Q75" s="193">
        <f t="shared" ref="Q75:Q138" si="17">P75/AF75</f>
        <v>-0.52645717760491961</v>
      </c>
      <c r="R75" s="192">
        <f t="shared" si="14"/>
        <v>-822.93599499293225</v>
      </c>
      <c r="S75" s="46"/>
      <c r="T75" s="70">
        <f t="shared" ref="T75:T138" si="18">I75/AC75-1</f>
        <v>-0.41323749179737401</v>
      </c>
      <c r="U75" s="70">
        <f t="shared" si="15"/>
        <v>-0.69322740465036625</v>
      </c>
      <c r="V75" s="93"/>
      <c r="W75" s="49"/>
      <c r="X75" s="100">
        <v>211</v>
      </c>
      <c r="Y75" s="95" t="s">
        <v>73</v>
      </c>
      <c r="Z75" s="96">
        <v>32214</v>
      </c>
      <c r="AA75" s="206">
        <v>35649574.324914783</v>
      </c>
      <c r="AB75" s="171">
        <v>4176223.460942145</v>
      </c>
      <c r="AC75" s="207">
        <f t="shared" ref="AC75:AC138" si="19">AA75+AB75</f>
        <v>39825797.785856925</v>
      </c>
      <c r="AD75" s="267">
        <v>-4106058</v>
      </c>
      <c r="AE75" s="246">
        <v>14075657.556955747</v>
      </c>
      <c r="AF75" s="208">
        <f t="shared" ref="AF75:AF138" si="20">SUM(AC75+AD75+AE75)</f>
        <v>49795397.342812672</v>
      </c>
      <c r="AG75" s="171">
        <f t="shared" ref="AG75:AG138" si="21">AF75/Z75</f>
        <v>1545.7688378597093</v>
      </c>
    </row>
    <row r="76" spans="1:33">
      <c r="A76" s="346">
        <v>213</v>
      </c>
      <c r="B76" s="25" t="s">
        <v>74</v>
      </c>
      <c r="C76" s="74">
        <v>5230</v>
      </c>
      <c r="D76" s="47">
        <v>267085</v>
      </c>
      <c r="E76" s="368">
        <f t="shared" ref="E76:E139" si="22">D76-F76-G76</f>
        <v>335802</v>
      </c>
      <c r="F76" s="309">
        <v>-135640</v>
      </c>
      <c r="G76" s="244">
        <v>66923</v>
      </c>
      <c r="H76" s="64">
        <v>716957</v>
      </c>
      <c r="I76" s="229">
        <v>984042</v>
      </c>
      <c r="J76" s="409">
        <v>-475025</v>
      </c>
      <c r="K76" s="365">
        <v>1107336</v>
      </c>
      <c r="L76" s="27">
        <f t="shared" ref="L76:L139" si="23">SUM(I76:K76)</f>
        <v>1616353</v>
      </c>
      <c r="M76" s="370">
        <f t="shared" ref="M76:M139" si="24">L76/C76</f>
        <v>309.05411089866158</v>
      </c>
      <c r="N76" s="28">
        <v>333.17407123522219</v>
      </c>
      <c r="O76" s="355">
        <v>10</v>
      </c>
      <c r="P76" s="192">
        <f t="shared" si="16"/>
        <v>-18157567.128618564</v>
      </c>
      <c r="Q76" s="193">
        <f t="shared" si="17"/>
        <v>-0.91825834283305963</v>
      </c>
      <c r="R76" s="192">
        <f t="shared" ref="R76:R139" si="25">M76-AG76</f>
        <v>-3413.4459133141704</v>
      </c>
      <c r="S76" s="46"/>
      <c r="T76" s="70">
        <f t="shared" si="18"/>
        <v>-0.9405476359154219</v>
      </c>
      <c r="U76" s="70">
        <f t="shared" ref="U76:U139" si="26">K76/AE76-1</f>
        <v>-0.70049113566751453</v>
      </c>
      <c r="V76" s="93"/>
      <c r="W76" s="49"/>
      <c r="X76" s="100">
        <v>213</v>
      </c>
      <c r="Y76" s="95" t="s">
        <v>74</v>
      </c>
      <c r="Z76" s="96">
        <v>5312</v>
      </c>
      <c r="AA76" s="206">
        <v>13062015.543287193</v>
      </c>
      <c r="AB76" s="171">
        <v>3489756.8740397799</v>
      </c>
      <c r="AC76" s="207">
        <f t="shared" si="19"/>
        <v>16551772.417326974</v>
      </c>
      <c r="AD76" s="268">
        <v>-475025</v>
      </c>
      <c r="AE76" s="246">
        <v>3697172.7112915893</v>
      </c>
      <c r="AF76" s="208">
        <f t="shared" si="20"/>
        <v>19773920.128618564</v>
      </c>
      <c r="AG76" s="171">
        <f t="shared" si="21"/>
        <v>3722.5000242128322</v>
      </c>
    </row>
    <row r="77" spans="1:33">
      <c r="A77" s="346">
        <v>214</v>
      </c>
      <c r="B77" s="25" t="s">
        <v>75</v>
      </c>
      <c r="C77" s="74">
        <v>12662</v>
      </c>
      <c r="D77" s="47">
        <v>3478975</v>
      </c>
      <c r="E77" s="368">
        <f t="shared" si="22"/>
        <v>2437024</v>
      </c>
      <c r="F77" s="309">
        <v>218343</v>
      </c>
      <c r="G77" s="244">
        <v>823608</v>
      </c>
      <c r="H77" s="64">
        <v>5178434</v>
      </c>
      <c r="I77" s="229">
        <v>8657408</v>
      </c>
      <c r="J77" s="409">
        <v>-568649</v>
      </c>
      <c r="K77" s="365">
        <v>2604783</v>
      </c>
      <c r="L77" s="27">
        <f t="shared" si="23"/>
        <v>10693542</v>
      </c>
      <c r="M77" s="370">
        <f t="shared" si="24"/>
        <v>844.53814563260153</v>
      </c>
      <c r="N77" s="28">
        <v>838.71314606687974</v>
      </c>
      <c r="O77" s="355">
        <v>4</v>
      </c>
      <c r="P77" s="192">
        <f t="shared" si="16"/>
        <v>-27101483.942816161</v>
      </c>
      <c r="Q77" s="193">
        <f t="shared" si="17"/>
        <v>-0.71706483238880903</v>
      </c>
      <c r="R77" s="192">
        <f t="shared" si="25"/>
        <v>-2117.918818062034</v>
      </c>
      <c r="S77" s="46"/>
      <c r="T77" s="70">
        <f t="shared" si="18"/>
        <v>-0.70947148056893894</v>
      </c>
      <c r="U77" s="70">
        <f t="shared" si="26"/>
        <v>-0.69587529430397055</v>
      </c>
      <c r="V77" s="93"/>
      <c r="W77" s="49"/>
      <c r="X77" s="100">
        <v>214</v>
      </c>
      <c r="Y77" s="95" t="s">
        <v>75</v>
      </c>
      <c r="Z77" s="96">
        <v>12758</v>
      </c>
      <c r="AA77" s="206">
        <v>20056464.064387746</v>
      </c>
      <c r="AB77" s="171">
        <v>9742359.1869533267</v>
      </c>
      <c r="AC77" s="207">
        <f t="shared" si="19"/>
        <v>29798823.251341075</v>
      </c>
      <c r="AD77" s="267">
        <v>-568649</v>
      </c>
      <c r="AE77" s="246">
        <v>8564851.6914750841</v>
      </c>
      <c r="AF77" s="208">
        <f t="shared" si="20"/>
        <v>37795025.942816161</v>
      </c>
      <c r="AG77" s="171">
        <f t="shared" si="21"/>
        <v>2962.4569636946358</v>
      </c>
    </row>
    <row r="78" spans="1:33">
      <c r="A78" s="346">
        <v>216</v>
      </c>
      <c r="B78" s="25" t="s">
        <v>76</v>
      </c>
      <c r="C78" s="74">
        <v>1311</v>
      </c>
      <c r="D78" s="47">
        <v>721077</v>
      </c>
      <c r="E78" s="368">
        <f t="shared" si="22"/>
        <v>611244</v>
      </c>
      <c r="F78" s="309">
        <v>114357</v>
      </c>
      <c r="G78" s="244">
        <v>-4524</v>
      </c>
      <c r="H78" s="64">
        <v>372168</v>
      </c>
      <c r="I78" s="229">
        <v>1093245</v>
      </c>
      <c r="J78" s="409">
        <v>-307630</v>
      </c>
      <c r="K78" s="365">
        <v>303239</v>
      </c>
      <c r="L78" s="27">
        <f t="shared" si="23"/>
        <v>1088854</v>
      </c>
      <c r="M78" s="370">
        <f t="shared" si="24"/>
        <v>830.55225019069417</v>
      </c>
      <c r="N78" s="28">
        <v>822.7911567600097</v>
      </c>
      <c r="O78" s="355">
        <v>13</v>
      </c>
      <c r="P78" s="192">
        <f t="shared" si="16"/>
        <v>-5359731.4644860802</v>
      </c>
      <c r="Q78" s="193">
        <f t="shared" si="17"/>
        <v>-0.83114839587742428</v>
      </c>
      <c r="R78" s="192">
        <f t="shared" si="25"/>
        <v>-4043.6620086801149</v>
      </c>
      <c r="S78" s="46"/>
      <c r="T78" s="70">
        <f t="shared" si="18"/>
        <v>-0.80999587703358045</v>
      </c>
      <c r="U78" s="70">
        <f t="shared" si="26"/>
        <v>-0.69749284594263306</v>
      </c>
      <c r="V78" s="93"/>
      <c r="W78" s="49"/>
      <c r="X78" s="100">
        <v>216</v>
      </c>
      <c r="Y78" s="95" t="s">
        <v>76</v>
      </c>
      <c r="Z78" s="96">
        <v>1323</v>
      </c>
      <c r="AA78" s="206">
        <v>4559804.8033774346</v>
      </c>
      <c r="AB78" s="171">
        <v>1193991.3928936061</v>
      </c>
      <c r="AC78" s="207">
        <f t="shared" si="19"/>
        <v>5753796.1962710405</v>
      </c>
      <c r="AD78" s="268">
        <v>-307630</v>
      </c>
      <c r="AE78" s="246">
        <v>1002419.2682150394</v>
      </c>
      <c r="AF78" s="208">
        <f t="shared" si="20"/>
        <v>6448585.4644860802</v>
      </c>
      <c r="AG78" s="171">
        <f t="shared" si="21"/>
        <v>4874.2142588708093</v>
      </c>
    </row>
    <row r="79" spans="1:33">
      <c r="A79" s="346">
        <v>217</v>
      </c>
      <c r="B79" s="25" t="s">
        <v>77</v>
      </c>
      <c r="C79" s="74">
        <v>5390</v>
      </c>
      <c r="D79" s="47">
        <v>1134761</v>
      </c>
      <c r="E79" s="368">
        <f t="shared" si="22"/>
        <v>2468349</v>
      </c>
      <c r="F79" s="309">
        <v>-561107</v>
      </c>
      <c r="G79" s="244">
        <v>-772481</v>
      </c>
      <c r="H79" s="64">
        <v>2726306</v>
      </c>
      <c r="I79" s="229">
        <v>3861067</v>
      </c>
      <c r="J79" s="409">
        <v>40606</v>
      </c>
      <c r="K79" s="365">
        <v>1039254</v>
      </c>
      <c r="L79" s="27">
        <f t="shared" si="23"/>
        <v>4940927</v>
      </c>
      <c r="M79" s="370">
        <f t="shared" si="24"/>
        <v>916.68404452690163</v>
      </c>
      <c r="N79" s="28">
        <v>930.50620561084759</v>
      </c>
      <c r="O79" s="355">
        <v>16</v>
      </c>
      <c r="P79" s="192">
        <f t="shared" si="16"/>
        <v>-12316781.265208542</v>
      </c>
      <c r="Q79" s="193">
        <f t="shared" si="17"/>
        <v>-0.7136973853034192</v>
      </c>
      <c r="R79" s="192">
        <f t="shared" si="25"/>
        <v>-2263.874058165421</v>
      </c>
      <c r="S79" s="46"/>
      <c r="T79" s="70">
        <f t="shared" si="18"/>
        <v>-0.72002541167185297</v>
      </c>
      <c r="U79" s="70">
        <f t="shared" si="26"/>
        <v>-0.69668557512408547</v>
      </c>
      <c r="V79" s="93"/>
      <c r="W79" s="49"/>
      <c r="X79" s="100">
        <v>217</v>
      </c>
      <c r="Y79" s="95" t="s">
        <v>77</v>
      </c>
      <c r="Z79" s="96">
        <v>5426</v>
      </c>
      <c r="AA79" s="206">
        <v>9189253.4224190563</v>
      </c>
      <c r="AB79" s="171">
        <v>4601523.1729003675</v>
      </c>
      <c r="AC79" s="207">
        <f t="shared" si="19"/>
        <v>13790776.595319424</v>
      </c>
      <c r="AD79" s="267">
        <v>40606</v>
      </c>
      <c r="AE79" s="246">
        <v>3426325.6698891171</v>
      </c>
      <c r="AF79" s="208">
        <f t="shared" si="20"/>
        <v>17257708.265208542</v>
      </c>
      <c r="AG79" s="171">
        <f t="shared" si="21"/>
        <v>3180.5581026923228</v>
      </c>
    </row>
    <row r="80" spans="1:33">
      <c r="A80" s="346">
        <v>218</v>
      </c>
      <c r="B80" s="25" t="s">
        <v>78</v>
      </c>
      <c r="C80" s="74">
        <v>1192</v>
      </c>
      <c r="D80" s="47">
        <v>524795</v>
      </c>
      <c r="E80" s="368">
        <f t="shared" si="22"/>
        <v>-139617</v>
      </c>
      <c r="F80" s="309">
        <v>422971</v>
      </c>
      <c r="G80" s="244">
        <v>241441</v>
      </c>
      <c r="H80" s="64">
        <v>620734</v>
      </c>
      <c r="I80" s="229">
        <v>1145530</v>
      </c>
      <c r="J80" s="409">
        <v>-287088</v>
      </c>
      <c r="K80" s="365">
        <v>322622</v>
      </c>
      <c r="L80" s="27">
        <f t="shared" si="23"/>
        <v>1181064</v>
      </c>
      <c r="M80" s="370">
        <f t="shared" si="24"/>
        <v>990.82550335570465</v>
      </c>
      <c r="N80" s="28">
        <v>984.39789194712569</v>
      </c>
      <c r="O80" s="355">
        <v>14</v>
      </c>
      <c r="P80" s="192">
        <f t="shared" si="16"/>
        <v>-4467113.9142746739</v>
      </c>
      <c r="Q80" s="193">
        <f t="shared" si="17"/>
        <v>-0.79089468888451797</v>
      </c>
      <c r="R80" s="192">
        <f t="shared" si="25"/>
        <v>-3688.6922383797332</v>
      </c>
      <c r="S80" s="46"/>
      <c r="T80" s="70">
        <f t="shared" si="18"/>
        <v>-0.76399465288969126</v>
      </c>
      <c r="U80" s="70">
        <f t="shared" si="26"/>
        <v>-0.70167237316395858</v>
      </c>
      <c r="V80" s="93"/>
      <c r="W80" s="49"/>
      <c r="X80" s="100">
        <v>218</v>
      </c>
      <c r="Y80" s="95" t="s">
        <v>78</v>
      </c>
      <c r="Z80" s="96">
        <v>1207</v>
      </c>
      <c r="AA80" s="206">
        <v>3585772.4629561533</v>
      </c>
      <c r="AB80" s="171">
        <v>1268058.2405684595</v>
      </c>
      <c r="AC80" s="207">
        <f t="shared" si="19"/>
        <v>4853830.7035246128</v>
      </c>
      <c r="AD80" s="268">
        <v>-287088</v>
      </c>
      <c r="AE80" s="246">
        <v>1081435.2107500611</v>
      </c>
      <c r="AF80" s="208">
        <f t="shared" si="20"/>
        <v>5648177.9142746739</v>
      </c>
      <c r="AG80" s="171">
        <f t="shared" si="21"/>
        <v>4679.517741735438</v>
      </c>
    </row>
    <row r="81" spans="1:33">
      <c r="A81" s="346">
        <v>224</v>
      </c>
      <c r="B81" s="25" t="s">
        <v>79</v>
      </c>
      <c r="C81" s="74">
        <v>8717</v>
      </c>
      <c r="D81" s="47">
        <v>722624</v>
      </c>
      <c r="E81" s="368">
        <f t="shared" si="22"/>
        <v>2089347</v>
      </c>
      <c r="F81" s="309">
        <v>-739698</v>
      </c>
      <c r="G81" s="244">
        <v>-627025</v>
      </c>
      <c r="H81" s="64">
        <v>3706311</v>
      </c>
      <c r="I81" s="229">
        <v>4428936</v>
      </c>
      <c r="J81" s="409">
        <v>-414361</v>
      </c>
      <c r="K81" s="365">
        <v>1533206</v>
      </c>
      <c r="L81" s="27">
        <f t="shared" si="23"/>
        <v>5547781</v>
      </c>
      <c r="M81" s="370">
        <f t="shared" si="24"/>
        <v>636.43237352300105</v>
      </c>
      <c r="N81" s="28">
        <v>669.20776851217465</v>
      </c>
      <c r="O81" s="355">
        <v>1</v>
      </c>
      <c r="P81" s="192">
        <f t="shared" si="16"/>
        <v>-16604111.255725212</v>
      </c>
      <c r="Q81" s="193">
        <f t="shared" si="17"/>
        <v>-0.7495572416136973</v>
      </c>
      <c r="R81" s="192">
        <f t="shared" si="25"/>
        <v>-1910.9333412568071</v>
      </c>
      <c r="S81" s="46"/>
      <c r="T81" s="70">
        <f t="shared" si="18"/>
        <v>-0.75018459216389122</v>
      </c>
      <c r="U81" s="70">
        <f t="shared" si="26"/>
        <v>-0.68305287371590906</v>
      </c>
      <c r="V81" s="93"/>
      <c r="W81" s="49"/>
      <c r="X81" s="100">
        <v>224</v>
      </c>
      <c r="Y81" s="95" t="s">
        <v>79</v>
      </c>
      <c r="Z81" s="96">
        <v>8696</v>
      </c>
      <c r="AA81" s="206">
        <v>12667219.699467964</v>
      </c>
      <c r="AB81" s="171">
        <v>5061614.7161642397</v>
      </c>
      <c r="AC81" s="207">
        <f t="shared" si="19"/>
        <v>17728834.415632203</v>
      </c>
      <c r="AD81" s="267">
        <v>-414361</v>
      </c>
      <c r="AE81" s="246">
        <v>4837418.8400930101</v>
      </c>
      <c r="AF81" s="208">
        <f t="shared" si="20"/>
        <v>22151892.255725212</v>
      </c>
      <c r="AG81" s="171">
        <f t="shared" si="21"/>
        <v>2547.3657147798081</v>
      </c>
    </row>
    <row r="82" spans="1:33">
      <c r="A82" s="346">
        <v>226</v>
      </c>
      <c r="B82" s="25" t="s">
        <v>80</v>
      </c>
      <c r="C82" s="74">
        <v>3774</v>
      </c>
      <c r="D82" s="47">
        <v>2179576</v>
      </c>
      <c r="E82" s="368">
        <f t="shared" si="22"/>
        <v>859585</v>
      </c>
      <c r="F82" s="309">
        <v>784635</v>
      </c>
      <c r="G82" s="244">
        <v>535356</v>
      </c>
      <c r="H82" s="64">
        <v>1482299</v>
      </c>
      <c r="I82" s="229">
        <v>3661874</v>
      </c>
      <c r="J82" s="409">
        <v>82538</v>
      </c>
      <c r="K82" s="365">
        <v>811114</v>
      </c>
      <c r="L82" s="27">
        <f t="shared" si="23"/>
        <v>4555526</v>
      </c>
      <c r="M82" s="370">
        <f t="shared" si="24"/>
        <v>1207.0816110227875</v>
      </c>
      <c r="N82" s="28">
        <v>1203.6529483390329</v>
      </c>
      <c r="O82" s="355">
        <v>13</v>
      </c>
      <c r="P82" s="192">
        <f t="shared" si="16"/>
        <v>-12432529.953248102</v>
      </c>
      <c r="Q82" s="193">
        <f t="shared" si="17"/>
        <v>-0.73183947518556491</v>
      </c>
      <c r="R82" s="192">
        <f t="shared" si="25"/>
        <v>-3196.2506733857413</v>
      </c>
      <c r="S82" s="46"/>
      <c r="T82" s="70">
        <f t="shared" si="18"/>
        <v>-0.74240712703183309</v>
      </c>
      <c r="U82" s="70">
        <f t="shared" si="26"/>
        <v>-0.6984454389045327</v>
      </c>
      <c r="V82" s="93"/>
      <c r="W82" s="49"/>
      <c r="X82" s="100">
        <v>226</v>
      </c>
      <c r="Y82" s="95" t="s">
        <v>80</v>
      </c>
      <c r="Z82" s="96">
        <v>3858</v>
      </c>
      <c r="AA82" s="206">
        <v>10544818.882510196</v>
      </c>
      <c r="AB82" s="171">
        <v>3670923.8040218605</v>
      </c>
      <c r="AC82" s="207">
        <f t="shared" si="19"/>
        <v>14215742.686532058</v>
      </c>
      <c r="AD82" s="268">
        <v>82538</v>
      </c>
      <c r="AE82" s="246">
        <v>2689775.2667160439</v>
      </c>
      <c r="AF82" s="208">
        <f t="shared" si="20"/>
        <v>16988055.953248102</v>
      </c>
      <c r="AG82" s="171">
        <f t="shared" si="21"/>
        <v>4403.3322844085287</v>
      </c>
    </row>
    <row r="83" spans="1:33">
      <c r="A83" s="346">
        <v>230</v>
      </c>
      <c r="B83" s="25" t="s">
        <v>81</v>
      </c>
      <c r="C83" s="74">
        <v>2290</v>
      </c>
      <c r="D83" s="47">
        <v>291085</v>
      </c>
      <c r="E83" s="368">
        <f t="shared" si="22"/>
        <v>516213</v>
      </c>
      <c r="F83" s="309">
        <v>-109858</v>
      </c>
      <c r="G83" s="244">
        <v>-115270</v>
      </c>
      <c r="H83" s="64">
        <v>1295259</v>
      </c>
      <c r="I83" s="229">
        <v>1586344</v>
      </c>
      <c r="J83" s="409">
        <v>-402247</v>
      </c>
      <c r="K83" s="365">
        <v>569239</v>
      </c>
      <c r="L83" s="27">
        <f t="shared" si="23"/>
        <v>1753336</v>
      </c>
      <c r="M83" s="370">
        <f t="shared" si="24"/>
        <v>765.6489082969432</v>
      </c>
      <c r="N83" s="28">
        <v>755.86740644193173</v>
      </c>
      <c r="O83" s="355">
        <v>4</v>
      </c>
      <c r="P83" s="192">
        <f t="shared" si="16"/>
        <v>-7085942.969638925</v>
      </c>
      <c r="Q83" s="193">
        <f t="shared" si="17"/>
        <v>-0.80164264460683476</v>
      </c>
      <c r="R83" s="192">
        <f t="shared" si="25"/>
        <v>-3041.1034472753759</v>
      </c>
      <c r="S83" s="46"/>
      <c r="T83" s="70">
        <f t="shared" si="18"/>
        <v>-0.78399892570993246</v>
      </c>
      <c r="U83" s="70">
        <f t="shared" si="26"/>
        <v>-0.69998639876042068</v>
      </c>
      <c r="V83" s="93"/>
      <c r="W83" s="49"/>
      <c r="X83" s="100">
        <v>230</v>
      </c>
      <c r="Y83" s="95" t="s">
        <v>81</v>
      </c>
      <c r="Z83" s="96">
        <v>2322</v>
      </c>
      <c r="AA83" s="206">
        <v>4773440.9621526562</v>
      </c>
      <c r="AB83" s="171">
        <v>2570707.6964308689</v>
      </c>
      <c r="AC83" s="207">
        <f t="shared" si="19"/>
        <v>7344148.6585835256</v>
      </c>
      <c r="AD83" s="267">
        <v>-402247</v>
      </c>
      <c r="AE83" s="246">
        <v>1897377.3110553995</v>
      </c>
      <c r="AF83" s="208">
        <f t="shared" si="20"/>
        <v>8839278.969638925</v>
      </c>
      <c r="AG83" s="171">
        <f t="shared" si="21"/>
        <v>3806.7523555723192</v>
      </c>
    </row>
    <row r="84" spans="1:33">
      <c r="A84" s="346">
        <v>231</v>
      </c>
      <c r="B84" s="25" t="s">
        <v>82</v>
      </c>
      <c r="C84" s="74">
        <v>1289</v>
      </c>
      <c r="D84" s="47">
        <v>-1115316</v>
      </c>
      <c r="E84" s="368">
        <f t="shared" si="22"/>
        <v>283040</v>
      </c>
      <c r="F84" s="309">
        <v>-863669</v>
      </c>
      <c r="G84" s="244">
        <v>-534687</v>
      </c>
      <c r="H84" s="64">
        <v>-38082</v>
      </c>
      <c r="I84" s="229">
        <v>-1153399</v>
      </c>
      <c r="J84" s="409">
        <v>-201438</v>
      </c>
      <c r="K84" s="365">
        <v>228576</v>
      </c>
      <c r="L84" s="27">
        <f t="shared" si="23"/>
        <v>-1126261</v>
      </c>
      <c r="M84" s="370">
        <f t="shared" si="24"/>
        <v>-873.74786656322726</v>
      </c>
      <c r="N84" s="28">
        <v>-890.50992975207123</v>
      </c>
      <c r="O84" s="355">
        <v>15</v>
      </c>
      <c r="P84" s="192">
        <f t="shared" si="16"/>
        <v>-3938530.4847449954</v>
      </c>
      <c r="Q84" s="193">
        <f t="shared" si="17"/>
        <v>-1.4004811793853122</v>
      </c>
      <c r="R84" s="192">
        <f t="shared" si="25"/>
        <v>-3074.2717200413144</v>
      </c>
      <c r="S84" s="46"/>
      <c r="T84" s="70">
        <f t="shared" si="18"/>
        <v>-1.5047548895970901</v>
      </c>
      <c r="U84" s="70">
        <f t="shared" si="26"/>
        <v>-0.68629774825614986</v>
      </c>
      <c r="V84" s="93"/>
      <c r="W84" s="49"/>
      <c r="X84" s="100">
        <v>231</v>
      </c>
      <c r="Y84" s="95" t="s">
        <v>82</v>
      </c>
      <c r="Z84" s="96">
        <v>1278</v>
      </c>
      <c r="AA84" s="206">
        <v>2421350.1155489241</v>
      </c>
      <c r="AB84" s="171">
        <v>-136282.60303671006</v>
      </c>
      <c r="AC84" s="207">
        <f t="shared" si="19"/>
        <v>2285067.512512214</v>
      </c>
      <c r="AD84" s="268">
        <v>-201438</v>
      </c>
      <c r="AE84" s="246">
        <v>728639.97223278135</v>
      </c>
      <c r="AF84" s="208">
        <f t="shared" si="20"/>
        <v>2812269.4847449954</v>
      </c>
      <c r="AG84" s="171">
        <f t="shared" si="21"/>
        <v>2200.5238534780869</v>
      </c>
    </row>
    <row r="85" spans="1:33">
      <c r="A85" s="346">
        <v>232</v>
      </c>
      <c r="B85" s="25" t="s">
        <v>83</v>
      </c>
      <c r="C85" s="74">
        <v>12890</v>
      </c>
      <c r="D85" s="47">
        <v>2525537</v>
      </c>
      <c r="E85" s="368">
        <f t="shared" si="22"/>
        <v>2787884</v>
      </c>
      <c r="F85" s="309">
        <v>17855</v>
      </c>
      <c r="G85" s="244">
        <v>-280202</v>
      </c>
      <c r="H85" s="64">
        <v>5189312</v>
      </c>
      <c r="I85" s="229">
        <v>7714850</v>
      </c>
      <c r="J85" s="409">
        <v>-589482</v>
      </c>
      <c r="K85" s="365">
        <v>2776800</v>
      </c>
      <c r="L85" s="27">
        <f t="shared" si="23"/>
        <v>9902168</v>
      </c>
      <c r="M85" s="370">
        <f t="shared" si="24"/>
        <v>768.20543056633051</v>
      </c>
      <c r="N85" s="28">
        <v>763.1452930801521</v>
      </c>
      <c r="O85" s="355">
        <v>14</v>
      </c>
      <c r="P85" s="192">
        <f t="shared" si="16"/>
        <v>-35277044.752343275</v>
      </c>
      <c r="Q85" s="193">
        <f t="shared" si="17"/>
        <v>-0.78082468912682834</v>
      </c>
      <c r="R85" s="192">
        <f t="shared" si="25"/>
        <v>-2705.2483060634286</v>
      </c>
      <c r="S85" s="46"/>
      <c r="T85" s="70">
        <f t="shared" si="18"/>
        <v>-0.78921112460413623</v>
      </c>
      <c r="U85" s="70">
        <f t="shared" si="26"/>
        <v>-0.69714694837847635</v>
      </c>
      <c r="V85" s="93"/>
      <c r="W85" s="49"/>
      <c r="X85" s="100">
        <v>232</v>
      </c>
      <c r="Y85" s="95" t="s">
        <v>83</v>
      </c>
      <c r="Z85" s="96">
        <v>13007</v>
      </c>
      <c r="AA85" s="206">
        <v>25730146.16694947</v>
      </c>
      <c r="AB85" s="171">
        <v>10869745.480612226</v>
      </c>
      <c r="AC85" s="207">
        <f t="shared" si="19"/>
        <v>36599891.647561699</v>
      </c>
      <c r="AD85" s="267">
        <v>-589482</v>
      </c>
      <c r="AE85" s="246">
        <v>9168803.1047815736</v>
      </c>
      <c r="AF85" s="208">
        <f t="shared" si="20"/>
        <v>45179212.752343275</v>
      </c>
      <c r="AG85" s="171">
        <f t="shared" si="21"/>
        <v>3473.4537366297591</v>
      </c>
    </row>
    <row r="86" spans="1:33">
      <c r="A86" s="346">
        <v>233</v>
      </c>
      <c r="B86" s="25" t="s">
        <v>84</v>
      </c>
      <c r="C86" s="74">
        <v>15312</v>
      </c>
      <c r="D86" s="47">
        <v>6885955</v>
      </c>
      <c r="E86" s="368">
        <f t="shared" si="22"/>
        <v>3605656</v>
      </c>
      <c r="F86" s="309">
        <v>2494170</v>
      </c>
      <c r="G86" s="244">
        <v>786129</v>
      </c>
      <c r="H86" s="64">
        <v>7291491</v>
      </c>
      <c r="I86" s="229">
        <v>14177446</v>
      </c>
      <c r="J86" s="409">
        <v>-707248</v>
      </c>
      <c r="K86" s="365">
        <v>3290397</v>
      </c>
      <c r="L86" s="27">
        <f t="shared" si="23"/>
        <v>16760595</v>
      </c>
      <c r="M86" s="370">
        <f t="shared" si="24"/>
        <v>1094.6052115987461</v>
      </c>
      <c r="N86" s="28">
        <v>1402.6424901884941</v>
      </c>
      <c r="O86" s="355">
        <v>14</v>
      </c>
      <c r="P86" s="192">
        <f t="shared" si="16"/>
        <v>-40013472.074266955</v>
      </c>
      <c r="Q86" s="193">
        <f t="shared" si="17"/>
        <v>-0.70478431678894471</v>
      </c>
      <c r="R86" s="192">
        <f t="shared" si="25"/>
        <v>-2564.9324366071942</v>
      </c>
      <c r="S86" s="46"/>
      <c r="T86" s="70">
        <f t="shared" si="18"/>
        <v>-0.69548975180567651</v>
      </c>
      <c r="U86" s="70">
        <f t="shared" si="26"/>
        <v>-0.69876779903481068</v>
      </c>
      <c r="V86" s="93"/>
      <c r="W86" s="49"/>
      <c r="X86" s="100">
        <v>233</v>
      </c>
      <c r="Y86" s="95" t="s">
        <v>84</v>
      </c>
      <c r="Z86" s="96">
        <v>15514</v>
      </c>
      <c r="AA86" s="206">
        <v>33292527.598175604</v>
      </c>
      <c r="AB86" s="171">
        <v>13265662.426853208</v>
      </c>
      <c r="AC86" s="207">
        <f t="shared" si="19"/>
        <v>46558190.02502881</v>
      </c>
      <c r="AD86" s="268">
        <v>-707248</v>
      </c>
      <c r="AE86" s="246">
        <v>10923125.049238149</v>
      </c>
      <c r="AF86" s="208">
        <f t="shared" si="20"/>
        <v>56774067.074266955</v>
      </c>
      <c r="AG86" s="171">
        <f t="shared" si="21"/>
        <v>3659.5376482059401</v>
      </c>
    </row>
    <row r="87" spans="1:33">
      <c r="A87" s="346">
        <v>235</v>
      </c>
      <c r="B87" s="25" t="s">
        <v>85</v>
      </c>
      <c r="C87" s="74">
        <v>10396</v>
      </c>
      <c r="D87" s="47">
        <v>16020237</v>
      </c>
      <c r="E87" s="368">
        <f t="shared" si="22"/>
        <v>7168973</v>
      </c>
      <c r="F87" s="309">
        <v>7363193</v>
      </c>
      <c r="G87" s="244">
        <v>1488071</v>
      </c>
      <c r="H87" s="64">
        <v>-1613257</v>
      </c>
      <c r="I87" s="229">
        <v>14406980</v>
      </c>
      <c r="J87" s="409">
        <v>2808288</v>
      </c>
      <c r="K87" s="365">
        <v>642106</v>
      </c>
      <c r="L87" s="27">
        <f t="shared" si="23"/>
        <v>17857374</v>
      </c>
      <c r="M87" s="370">
        <f t="shared" si="24"/>
        <v>1717.7158522508657</v>
      </c>
      <c r="N87" s="28">
        <v>1717.2602303912856</v>
      </c>
      <c r="O87" s="355">
        <v>1</v>
      </c>
      <c r="P87" s="192">
        <f t="shared" si="16"/>
        <v>13879201.784254301</v>
      </c>
      <c r="Q87" s="193">
        <f t="shared" si="17"/>
        <v>3.48883885150072</v>
      </c>
      <c r="R87" s="192">
        <f t="shared" si="25"/>
        <v>1326.8559371648273</v>
      </c>
      <c r="S87" s="46"/>
      <c r="T87" s="70">
        <f t="shared" si="18"/>
        <v>-18.105627735873082</v>
      </c>
      <c r="U87" s="70">
        <f t="shared" si="26"/>
        <v>-0.68088093808524852</v>
      </c>
      <c r="V87" s="93"/>
      <c r="W87" s="49"/>
      <c r="X87" s="100">
        <v>235</v>
      </c>
      <c r="Y87" s="95" t="s">
        <v>85</v>
      </c>
      <c r="Z87" s="96">
        <v>10178</v>
      </c>
      <c r="AA87" s="206">
        <v>13156992.765722431</v>
      </c>
      <c r="AB87" s="171">
        <v>-13999229.029860601</v>
      </c>
      <c r="AC87" s="207">
        <f t="shared" si="19"/>
        <v>-842236.26413816959</v>
      </c>
      <c r="AD87" s="267">
        <v>2808288</v>
      </c>
      <c r="AE87" s="246">
        <v>2012120.4798838694</v>
      </c>
      <c r="AF87" s="208">
        <f t="shared" si="20"/>
        <v>3978172.2157456996</v>
      </c>
      <c r="AG87" s="171">
        <f t="shared" si="21"/>
        <v>390.85991508603848</v>
      </c>
    </row>
    <row r="88" spans="1:33">
      <c r="A88" s="346">
        <v>236</v>
      </c>
      <c r="B88" s="25" t="s">
        <v>86</v>
      </c>
      <c r="C88" s="74">
        <v>4196</v>
      </c>
      <c r="D88" s="47">
        <v>1540260</v>
      </c>
      <c r="E88" s="368">
        <f t="shared" si="22"/>
        <v>2069051</v>
      </c>
      <c r="F88" s="309">
        <v>-104929</v>
      </c>
      <c r="G88" s="244">
        <v>-423862</v>
      </c>
      <c r="H88" s="64">
        <v>2283320</v>
      </c>
      <c r="I88" s="229">
        <v>3823580</v>
      </c>
      <c r="J88" s="409">
        <v>791784</v>
      </c>
      <c r="K88" s="365">
        <v>848506</v>
      </c>
      <c r="L88" s="27">
        <f t="shared" si="23"/>
        <v>5463870</v>
      </c>
      <c r="M88" s="370">
        <f t="shared" si="24"/>
        <v>1302.1615824594853</v>
      </c>
      <c r="N88" s="28">
        <v>1304.4020287162159</v>
      </c>
      <c r="O88" s="355">
        <v>16</v>
      </c>
      <c r="P88" s="192">
        <f t="shared" si="16"/>
        <v>-8730499.1123158224</v>
      </c>
      <c r="Q88" s="193">
        <f t="shared" si="17"/>
        <v>-0.61506778097948411</v>
      </c>
      <c r="R88" s="192">
        <f t="shared" si="25"/>
        <v>-2055.06857655561</v>
      </c>
      <c r="S88" s="46"/>
      <c r="T88" s="70">
        <f t="shared" si="18"/>
        <v>-0.6388994396380635</v>
      </c>
      <c r="U88" s="70">
        <f t="shared" si="26"/>
        <v>-0.69845911600084543</v>
      </c>
      <c r="V88" s="93"/>
      <c r="W88" s="49"/>
      <c r="X88" s="100">
        <v>236</v>
      </c>
      <c r="Y88" s="95" t="s">
        <v>86</v>
      </c>
      <c r="Z88" s="96">
        <v>4228</v>
      </c>
      <c r="AA88" s="206">
        <v>6747387.314304905</v>
      </c>
      <c r="AB88" s="171">
        <v>3841297.4447759688</v>
      </c>
      <c r="AC88" s="207">
        <f t="shared" si="19"/>
        <v>10588684.759080874</v>
      </c>
      <c r="AD88" s="268">
        <v>791784</v>
      </c>
      <c r="AE88" s="246">
        <v>2813900.3532349495</v>
      </c>
      <c r="AF88" s="208">
        <f t="shared" si="20"/>
        <v>14194369.112315822</v>
      </c>
      <c r="AG88" s="171">
        <f t="shared" si="21"/>
        <v>3357.2301590150951</v>
      </c>
    </row>
    <row r="89" spans="1:33">
      <c r="A89" s="346">
        <v>239</v>
      </c>
      <c r="B89" s="25" t="s">
        <v>87</v>
      </c>
      <c r="C89" s="74">
        <v>2095</v>
      </c>
      <c r="D89" s="47">
        <v>288156</v>
      </c>
      <c r="E89" s="368">
        <f t="shared" si="22"/>
        <v>380145</v>
      </c>
      <c r="F89" s="309">
        <v>195499</v>
      </c>
      <c r="G89" s="244">
        <v>-287488</v>
      </c>
      <c r="H89" s="64">
        <v>397653</v>
      </c>
      <c r="I89" s="229">
        <v>685810</v>
      </c>
      <c r="J89" s="409">
        <v>-468504</v>
      </c>
      <c r="K89" s="365">
        <v>459422</v>
      </c>
      <c r="L89" s="27">
        <f t="shared" si="23"/>
        <v>676728</v>
      </c>
      <c r="M89" s="370">
        <f t="shared" si="24"/>
        <v>323.02052505966589</v>
      </c>
      <c r="N89" s="28">
        <v>319.88567698754792</v>
      </c>
      <c r="O89" s="355">
        <v>11</v>
      </c>
      <c r="P89" s="192">
        <f t="shared" si="16"/>
        <v>-7893628.3263153173</v>
      </c>
      <c r="Q89" s="193">
        <f t="shared" si="17"/>
        <v>-0.92103852229316263</v>
      </c>
      <c r="R89" s="192">
        <f t="shared" si="25"/>
        <v>-3653.9429674300404</v>
      </c>
      <c r="S89" s="46"/>
      <c r="T89" s="70">
        <f t="shared" si="18"/>
        <v>-0.90884075002705511</v>
      </c>
      <c r="U89" s="70">
        <f t="shared" si="26"/>
        <v>-0.69688166841150034</v>
      </c>
      <c r="V89" s="93"/>
      <c r="W89" s="49"/>
      <c r="X89" s="100">
        <v>239</v>
      </c>
      <c r="Y89" s="95" t="s">
        <v>87</v>
      </c>
      <c r="Z89" s="96">
        <v>2155</v>
      </c>
      <c r="AA89" s="206">
        <v>6038106.2970228894</v>
      </c>
      <c r="AB89" s="171">
        <v>1485101.7175619337</v>
      </c>
      <c r="AC89" s="207">
        <f t="shared" si="19"/>
        <v>7523208.0145848226</v>
      </c>
      <c r="AD89" s="267">
        <v>-468504</v>
      </c>
      <c r="AE89" s="246">
        <v>1515652.3117304943</v>
      </c>
      <c r="AF89" s="208">
        <f t="shared" si="20"/>
        <v>8570356.3263153173</v>
      </c>
      <c r="AG89" s="171">
        <f t="shared" si="21"/>
        <v>3976.9634924897064</v>
      </c>
    </row>
    <row r="90" spans="1:33">
      <c r="A90" s="346">
        <v>240</v>
      </c>
      <c r="B90" s="25" t="s">
        <v>88</v>
      </c>
      <c r="C90" s="74">
        <v>19982</v>
      </c>
      <c r="D90" s="47">
        <v>-7484369</v>
      </c>
      <c r="E90" s="368">
        <f t="shared" si="22"/>
        <v>2360374</v>
      </c>
      <c r="F90" s="309">
        <v>-6108358</v>
      </c>
      <c r="G90" s="244">
        <v>-3736385</v>
      </c>
      <c r="H90" s="64">
        <v>4179917</v>
      </c>
      <c r="I90" s="229">
        <v>-3304452</v>
      </c>
      <c r="J90" s="409">
        <v>1211424</v>
      </c>
      <c r="K90" s="365">
        <v>3249023</v>
      </c>
      <c r="L90" s="27">
        <f t="shared" si="23"/>
        <v>1155995</v>
      </c>
      <c r="M90" s="370">
        <f t="shared" si="24"/>
        <v>57.851816634971478</v>
      </c>
      <c r="N90" s="28">
        <v>54.448582373079041</v>
      </c>
      <c r="O90" s="355">
        <v>19</v>
      </c>
      <c r="P90" s="192">
        <f t="shared" si="16"/>
        <v>-54508799.262042224</v>
      </c>
      <c r="Q90" s="193">
        <f t="shared" si="17"/>
        <v>-0.97923292423289754</v>
      </c>
      <c r="R90" s="192">
        <f t="shared" si="25"/>
        <v>-2665.8744769522591</v>
      </c>
      <c r="S90" s="46"/>
      <c r="T90" s="70">
        <f t="shared" si="18"/>
        <v>-1.0751841462008513</v>
      </c>
      <c r="U90" s="70">
        <f t="shared" si="26"/>
        <v>-0.69062591212756996</v>
      </c>
      <c r="V90" s="93"/>
      <c r="W90" s="49"/>
      <c r="X90" s="100">
        <v>240</v>
      </c>
      <c r="Y90" s="95" t="s">
        <v>88</v>
      </c>
      <c r="Z90" s="96">
        <v>20437</v>
      </c>
      <c r="AA90" s="206">
        <v>38328935.026997238</v>
      </c>
      <c r="AB90" s="171">
        <v>5622511.7470645383</v>
      </c>
      <c r="AC90" s="207">
        <f t="shared" si="19"/>
        <v>43951446.774061777</v>
      </c>
      <c r="AD90" s="268">
        <v>1211424</v>
      </c>
      <c r="AE90" s="246">
        <v>10501923.487980446</v>
      </c>
      <c r="AF90" s="208">
        <f t="shared" si="20"/>
        <v>55664794.262042224</v>
      </c>
      <c r="AG90" s="171">
        <f t="shared" si="21"/>
        <v>2723.7262935872304</v>
      </c>
    </row>
    <row r="91" spans="1:33">
      <c r="A91" s="346">
        <v>241</v>
      </c>
      <c r="B91" s="25" t="s">
        <v>89</v>
      </c>
      <c r="C91" s="74">
        <v>7904</v>
      </c>
      <c r="D91" s="47">
        <v>593298</v>
      </c>
      <c r="E91" s="368">
        <f t="shared" si="22"/>
        <v>2640084</v>
      </c>
      <c r="F91" s="309">
        <v>-1201596</v>
      </c>
      <c r="G91" s="244">
        <v>-845190</v>
      </c>
      <c r="H91" s="64">
        <v>1677615</v>
      </c>
      <c r="I91" s="229">
        <v>2270913</v>
      </c>
      <c r="J91" s="409">
        <v>-357449</v>
      </c>
      <c r="K91" s="365">
        <v>1176971</v>
      </c>
      <c r="L91" s="27">
        <f t="shared" si="23"/>
        <v>3090435</v>
      </c>
      <c r="M91" s="370">
        <f t="shared" si="24"/>
        <v>390.99633097165992</v>
      </c>
      <c r="N91" s="28">
        <v>388.23984898295583</v>
      </c>
      <c r="O91" s="355">
        <v>19</v>
      </c>
      <c r="P91" s="192">
        <f t="shared" si="16"/>
        <v>-13092228.975695739</v>
      </c>
      <c r="Q91" s="193">
        <f t="shared" si="17"/>
        <v>-0.80902804355071378</v>
      </c>
      <c r="R91" s="192">
        <f t="shared" si="25"/>
        <v>-1635.8904395313134</v>
      </c>
      <c r="S91" s="46"/>
      <c r="T91" s="70">
        <f t="shared" si="18"/>
        <v>-0.82088005701569688</v>
      </c>
      <c r="U91" s="70">
        <f t="shared" si="26"/>
        <v>-0.69523867689031904</v>
      </c>
      <c r="V91" s="93"/>
      <c r="W91" s="49"/>
      <c r="X91" s="100">
        <v>241</v>
      </c>
      <c r="Y91" s="95" t="s">
        <v>89</v>
      </c>
      <c r="Z91" s="96">
        <v>7984</v>
      </c>
      <c r="AA91" s="206">
        <v>11617818.468596799</v>
      </c>
      <c r="AB91" s="171">
        <v>1060351.0426508004</v>
      </c>
      <c r="AC91" s="207">
        <f t="shared" si="19"/>
        <v>12678169.511247599</v>
      </c>
      <c r="AD91" s="267">
        <v>-357449</v>
      </c>
      <c r="AE91" s="246">
        <v>3861943.4644481391</v>
      </c>
      <c r="AF91" s="208">
        <f t="shared" si="20"/>
        <v>16182663.975695739</v>
      </c>
      <c r="AG91" s="171">
        <f t="shared" si="21"/>
        <v>2026.8867705029734</v>
      </c>
    </row>
    <row r="92" spans="1:33">
      <c r="A92" s="346">
        <v>244</v>
      </c>
      <c r="B92" s="25" t="s">
        <v>90</v>
      </c>
      <c r="C92" s="74">
        <v>19116</v>
      </c>
      <c r="D92" s="47">
        <v>14912834</v>
      </c>
      <c r="E92" s="368">
        <f t="shared" si="22"/>
        <v>17329773</v>
      </c>
      <c r="F92" s="309">
        <v>-843978</v>
      </c>
      <c r="G92" s="244">
        <v>-1572961</v>
      </c>
      <c r="H92" s="64">
        <v>4245107</v>
      </c>
      <c r="I92" s="229">
        <v>19157941</v>
      </c>
      <c r="J92" s="409">
        <v>-97707</v>
      </c>
      <c r="K92" s="365">
        <v>2143494</v>
      </c>
      <c r="L92" s="27">
        <f t="shared" si="23"/>
        <v>21203728</v>
      </c>
      <c r="M92" s="370">
        <f t="shared" si="24"/>
        <v>1109.2136430215526</v>
      </c>
      <c r="N92" s="28">
        <v>1182.0228698309147</v>
      </c>
      <c r="O92" s="355">
        <v>17</v>
      </c>
      <c r="P92" s="192">
        <f t="shared" si="16"/>
        <v>-12395682.97673253</v>
      </c>
      <c r="Q92" s="193">
        <f t="shared" si="17"/>
        <v>-0.36892560364574534</v>
      </c>
      <c r="R92" s="192">
        <f t="shared" si="25"/>
        <v>-678.36940532557082</v>
      </c>
      <c r="S92" s="46"/>
      <c r="T92" s="70">
        <f t="shared" si="18"/>
        <v>-0.28407164315200661</v>
      </c>
      <c r="U92" s="70">
        <f t="shared" si="26"/>
        <v>-0.69102965410964357</v>
      </c>
      <c r="V92" s="93"/>
      <c r="W92" s="49"/>
      <c r="X92" s="100">
        <v>244</v>
      </c>
      <c r="Y92" s="95" t="s">
        <v>90</v>
      </c>
      <c r="Z92" s="96">
        <v>18796</v>
      </c>
      <c r="AA92" s="206">
        <v>23626584.620213769</v>
      </c>
      <c r="AB92" s="171">
        <v>3132993.7883666204</v>
      </c>
      <c r="AC92" s="207">
        <f t="shared" si="19"/>
        <v>26759578.408580389</v>
      </c>
      <c r="AD92" s="268">
        <v>-97707</v>
      </c>
      <c r="AE92" s="246">
        <v>6937539.568152138</v>
      </c>
      <c r="AF92" s="208">
        <f t="shared" si="20"/>
        <v>33599410.97673253</v>
      </c>
      <c r="AG92" s="171">
        <f t="shared" si="21"/>
        <v>1787.5830483471234</v>
      </c>
    </row>
    <row r="93" spans="1:33">
      <c r="A93" s="346">
        <v>245</v>
      </c>
      <c r="B93" s="25" t="s">
        <v>91</v>
      </c>
      <c r="C93" s="74">
        <v>37232</v>
      </c>
      <c r="D93" s="47">
        <v>14934466</v>
      </c>
      <c r="E93" s="368">
        <f t="shared" si="22"/>
        <v>15636421</v>
      </c>
      <c r="F93" s="309">
        <v>-1124613</v>
      </c>
      <c r="G93" s="244">
        <v>422658</v>
      </c>
      <c r="H93" s="64">
        <v>1850402</v>
      </c>
      <c r="I93" s="229">
        <v>16784869</v>
      </c>
      <c r="J93" s="409">
        <v>-3828544</v>
      </c>
      <c r="K93" s="365">
        <v>4883156</v>
      </c>
      <c r="L93" s="27">
        <f t="shared" si="23"/>
        <v>17839481</v>
      </c>
      <c r="M93" s="370">
        <f t="shared" si="24"/>
        <v>479.1437741727546</v>
      </c>
      <c r="N93" s="28">
        <v>474.70086827413246</v>
      </c>
      <c r="O93" s="355">
        <v>1</v>
      </c>
      <c r="P93" s="192">
        <f t="shared" si="16"/>
        <v>-23222326.340834536</v>
      </c>
      <c r="Q93" s="193">
        <f t="shared" si="17"/>
        <v>-0.56554564556978815</v>
      </c>
      <c r="R93" s="192">
        <f t="shared" si="25"/>
        <v>-627.49434308461059</v>
      </c>
      <c r="S93" s="46"/>
      <c r="T93" s="70">
        <f t="shared" si="18"/>
        <v>-0.43384572545367939</v>
      </c>
      <c r="U93" s="70">
        <f t="shared" si="26"/>
        <v>-0.67964992478298258</v>
      </c>
      <c r="V93" s="93"/>
      <c r="W93" s="49"/>
      <c r="X93" s="100">
        <v>245</v>
      </c>
      <c r="Y93" s="95" t="s">
        <v>91</v>
      </c>
      <c r="Z93" s="96">
        <v>37105</v>
      </c>
      <c r="AA93" s="206">
        <v>32656965.335520715</v>
      </c>
      <c r="AB93" s="171">
        <v>-3009800.6762936707</v>
      </c>
      <c r="AC93" s="207">
        <f t="shared" si="19"/>
        <v>29647164.659227043</v>
      </c>
      <c r="AD93" s="267">
        <v>-3828544</v>
      </c>
      <c r="AE93" s="246">
        <v>15243186.681607494</v>
      </c>
      <c r="AF93" s="208">
        <f t="shared" si="20"/>
        <v>41061807.340834536</v>
      </c>
      <c r="AG93" s="171">
        <f t="shared" si="21"/>
        <v>1106.6381172573651</v>
      </c>
    </row>
    <row r="94" spans="1:33">
      <c r="A94" s="346">
        <v>249</v>
      </c>
      <c r="B94" s="25" t="s">
        <v>92</v>
      </c>
      <c r="C94" s="74">
        <v>9443</v>
      </c>
      <c r="D94" s="47">
        <v>2212301</v>
      </c>
      <c r="E94" s="368">
        <f t="shared" si="22"/>
        <v>981023</v>
      </c>
      <c r="F94" s="309">
        <v>356947</v>
      </c>
      <c r="G94" s="244">
        <v>874331</v>
      </c>
      <c r="H94" s="64">
        <v>2871144</v>
      </c>
      <c r="I94" s="229">
        <v>5083444</v>
      </c>
      <c r="J94" s="409">
        <v>-17170</v>
      </c>
      <c r="K94" s="365">
        <v>1699641</v>
      </c>
      <c r="L94" s="27">
        <f t="shared" si="23"/>
        <v>6765915</v>
      </c>
      <c r="M94" s="370">
        <f t="shared" si="24"/>
        <v>716.50058244202057</v>
      </c>
      <c r="N94" s="28">
        <v>712.93380582922498</v>
      </c>
      <c r="O94" s="355">
        <v>13</v>
      </c>
      <c r="P94" s="192">
        <f t="shared" si="16"/>
        <v>-24276086.162799023</v>
      </c>
      <c r="Q94" s="193">
        <f t="shared" si="17"/>
        <v>-0.78203998625873627</v>
      </c>
      <c r="R94" s="192">
        <f t="shared" si="25"/>
        <v>-2555.900973830278</v>
      </c>
      <c r="S94" s="46"/>
      <c r="T94" s="70">
        <f t="shared" si="18"/>
        <v>-0.80054674714118179</v>
      </c>
      <c r="U94" s="70">
        <f t="shared" si="26"/>
        <v>-0.69498266462322911</v>
      </c>
      <c r="V94" s="93"/>
      <c r="W94" s="49"/>
      <c r="X94" s="100">
        <v>249</v>
      </c>
      <c r="Y94" s="95" t="s">
        <v>92</v>
      </c>
      <c r="Z94" s="96">
        <v>9486</v>
      </c>
      <c r="AA94" s="206">
        <v>19589217.185835592</v>
      </c>
      <c r="AB94" s="171">
        <v>5897677.247509582</v>
      </c>
      <c r="AC94" s="207">
        <f t="shared" si="19"/>
        <v>25486894.433345176</v>
      </c>
      <c r="AD94" s="268">
        <v>-17170</v>
      </c>
      <c r="AE94" s="246">
        <v>5572276.7294538477</v>
      </c>
      <c r="AF94" s="208">
        <f t="shared" si="20"/>
        <v>31042001.162799023</v>
      </c>
      <c r="AG94" s="171">
        <f t="shared" si="21"/>
        <v>3272.4015562722984</v>
      </c>
    </row>
    <row r="95" spans="1:33">
      <c r="A95" s="346">
        <v>250</v>
      </c>
      <c r="B95" s="25" t="s">
        <v>93</v>
      </c>
      <c r="C95" s="74">
        <v>1808</v>
      </c>
      <c r="D95" s="47">
        <v>475971</v>
      </c>
      <c r="E95" s="368">
        <f t="shared" si="22"/>
        <v>206069</v>
      </c>
      <c r="F95" s="309">
        <v>197921</v>
      </c>
      <c r="G95" s="244">
        <v>71981</v>
      </c>
      <c r="H95" s="64">
        <v>695579</v>
      </c>
      <c r="I95" s="229">
        <v>1171550</v>
      </c>
      <c r="J95" s="409">
        <v>-375211</v>
      </c>
      <c r="K95" s="365">
        <v>445559</v>
      </c>
      <c r="L95" s="27">
        <f t="shared" si="23"/>
        <v>1241898</v>
      </c>
      <c r="M95" s="370">
        <f t="shared" si="24"/>
        <v>686.89048672566366</v>
      </c>
      <c r="N95" s="28">
        <v>687.07918824502644</v>
      </c>
      <c r="O95" s="355">
        <v>6</v>
      </c>
      <c r="P95" s="192">
        <f t="shared" si="16"/>
        <v>-6016706.9795727301</v>
      </c>
      <c r="Q95" s="193">
        <f t="shared" si="17"/>
        <v>-0.82890679359257502</v>
      </c>
      <c r="R95" s="192">
        <f t="shared" si="25"/>
        <v>-3296.9761321397204</v>
      </c>
      <c r="S95" s="46"/>
      <c r="T95" s="70">
        <f t="shared" si="18"/>
        <v>-0.8101547317794271</v>
      </c>
      <c r="U95" s="70">
        <f t="shared" si="26"/>
        <v>-0.69539379340764129</v>
      </c>
      <c r="V95" s="93"/>
      <c r="W95" s="49"/>
      <c r="X95" s="100">
        <v>250</v>
      </c>
      <c r="Y95" s="95" t="s">
        <v>93</v>
      </c>
      <c r="Z95" s="96">
        <v>1822</v>
      </c>
      <c r="AA95" s="206">
        <v>4353481.1524571385</v>
      </c>
      <c r="AB95" s="171">
        <v>1817597.0681431605</v>
      </c>
      <c r="AC95" s="207">
        <f t="shared" si="19"/>
        <v>6171078.2206002995</v>
      </c>
      <c r="AD95" s="267">
        <v>-375211</v>
      </c>
      <c r="AE95" s="246">
        <v>1462737.7589724306</v>
      </c>
      <c r="AF95" s="208">
        <f t="shared" si="20"/>
        <v>7258604.9795727301</v>
      </c>
      <c r="AG95" s="171">
        <f t="shared" si="21"/>
        <v>3983.8666188653842</v>
      </c>
    </row>
    <row r="96" spans="1:33">
      <c r="A96" s="346">
        <v>256</v>
      </c>
      <c r="B96" s="25" t="s">
        <v>94</v>
      </c>
      <c r="C96" s="74">
        <v>1581</v>
      </c>
      <c r="D96" s="47">
        <v>790202</v>
      </c>
      <c r="E96" s="368">
        <f t="shared" si="22"/>
        <v>1446263</v>
      </c>
      <c r="F96" s="309">
        <v>-267691</v>
      </c>
      <c r="G96" s="244">
        <v>-388370</v>
      </c>
      <c r="H96" s="64">
        <v>707007</v>
      </c>
      <c r="I96" s="229">
        <v>1497209</v>
      </c>
      <c r="J96" s="409">
        <v>252937</v>
      </c>
      <c r="K96" s="365">
        <v>331456</v>
      </c>
      <c r="L96" s="27">
        <f t="shared" si="23"/>
        <v>2081602</v>
      </c>
      <c r="M96" s="370">
        <f t="shared" si="24"/>
        <v>1316.6363061353575</v>
      </c>
      <c r="N96" s="28">
        <v>1365.8857562592191</v>
      </c>
      <c r="O96" s="355">
        <v>13</v>
      </c>
      <c r="P96" s="192">
        <f t="shared" si="16"/>
        <v>-5727351.4842320718</v>
      </c>
      <c r="Q96" s="193">
        <f t="shared" si="17"/>
        <v>-0.73343393526377199</v>
      </c>
      <c r="R96" s="192">
        <f t="shared" si="25"/>
        <v>-3573.1279294514125</v>
      </c>
      <c r="S96" s="46"/>
      <c r="T96" s="70">
        <f t="shared" si="18"/>
        <v>-0.76847833244635133</v>
      </c>
      <c r="U96" s="70">
        <f t="shared" si="26"/>
        <v>-0.69568753636653291</v>
      </c>
      <c r="V96" s="93"/>
      <c r="W96" s="49"/>
      <c r="X96" s="100">
        <v>256</v>
      </c>
      <c r="Y96" s="95" t="s">
        <v>94</v>
      </c>
      <c r="Z96" s="96">
        <v>1597</v>
      </c>
      <c r="AA96" s="206">
        <v>4802424.0697190668</v>
      </c>
      <c r="AB96" s="171">
        <v>1664396.1455122516</v>
      </c>
      <c r="AC96" s="207">
        <f t="shared" si="19"/>
        <v>6466820.215231318</v>
      </c>
      <c r="AD96" s="268">
        <v>252937</v>
      </c>
      <c r="AE96" s="246">
        <v>1089196.269000754</v>
      </c>
      <c r="AF96" s="208">
        <f t="shared" si="20"/>
        <v>7808953.4842320718</v>
      </c>
      <c r="AG96" s="171">
        <f t="shared" si="21"/>
        <v>4889.7642355867702</v>
      </c>
    </row>
    <row r="97" spans="1:33">
      <c r="A97" s="346">
        <v>257</v>
      </c>
      <c r="B97" s="25" t="s">
        <v>95</v>
      </c>
      <c r="C97" s="74">
        <v>40433</v>
      </c>
      <c r="D97" s="47">
        <v>35358897</v>
      </c>
      <c r="E97" s="368">
        <f t="shared" si="22"/>
        <v>27154277</v>
      </c>
      <c r="F97" s="309">
        <v>4717900</v>
      </c>
      <c r="G97" s="244">
        <v>3486720</v>
      </c>
      <c r="H97" s="64">
        <v>-661596</v>
      </c>
      <c r="I97" s="229">
        <v>34697301</v>
      </c>
      <c r="J97" s="409">
        <v>-2575249</v>
      </c>
      <c r="K97" s="365">
        <v>4595288</v>
      </c>
      <c r="L97" s="27">
        <f t="shared" si="23"/>
        <v>36717340</v>
      </c>
      <c r="M97" s="370">
        <f t="shared" si="24"/>
        <v>908.10328197264607</v>
      </c>
      <c r="N97" s="28">
        <v>908.41273258516526</v>
      </c>
      <c r="O97" s="355">
        <v>1</v>
      </c>
      <c r="P97" s="192">
        <f t="shared" si="16"/>
        <v>1134484.2598932013</v>
      </c>
      <c r="Q97" s="193">
        <f t="shared" si="17"/>
        <v>3.1882889562865543E-2</v>
      </c>
      <c r="R97" s="192">
        <f t="shared" si="25"/>
        <v>20.351779050965547</v>
      </c>
      <c r="S97" s="46"/>
      <c r="T97" s="70">
        <f t="shared" si="18"/>
        <v>0.45880421754487455</v>
      </c>
      <c r="U97" s="70">
        <f t="shared" si="26"/>
        <v>-0.68029108708739616</v>
      </c>
      <c r="V97" s="93"/>
      <c r="W97" s="49"/>
      <c r="X97" s="100">
        <v>257</v>
      </c>
      <c r="Y97" s="95" t="s">
        <v>95</v>
      </c>
      <c r="Z97" s="96">
        <v>40082</v>
      </c>
      <c r="AA97" s="206">
        <v>34948219.220604591</v>
      </c>
      <c r="AB97" s="171">
        <v>-11163464.157039888</v>
      </c>
      <c r="AC97" s="207">
        <f t="shared" si="19"/>
        <v>23784755.063564703</v>
      </c>
      <c r="AD97" s="267">
        <v>-2575249</v>
      </c>
      <c r="AE97" s="246">
        <v>14373349.676542098</v>
      </c>
      <c r="AF97" s="208">
        <f t="shared" si="20"/>
        <v>35582855.740106799</v>
      </c>
      <c r="AG97" s="171">
        <f t="shared" si="21"/>
        <v>887.75150292168053</v>
      </c>
    </row>
    <row r="98" spans="1:33">
      <c r="A98" s="346">
        <v>260</v>
      </c>
      <c r="B98" s="25" t="s">
        <v>96</v>
      </c>
      <c r="C98" s="74">
        <v>9877</v>
      </c>
      <c r="D98" s="47">
        <v>8445263</v>
      </c>
      <c r="E98" s="368">
        <f t="shared" si="22"/>
        <v>1304647</v>
      </c>
      <c r="F98" s="309">
        <v>4309781</v>
      </c>
      <c r="G98" s="244">
        <v>2830835</v>
      </c>
      <c r="H98" s="64">
        <v>5042144</v>
      </c>
      <c r="I98" s="229">
        <v>13487406</v>
      </c>
      <c r="J98" s="409">
        <v>-1084181</v>
      </c>
      <c r="K98" s="365">
        <v>2093523</v>
      </c>
      <c r="L98" s="27">
        <f t="shared" si="23"/>
        <v>14496748</v>
      </c>
      <c r="M98" s="370">
        <f t="shared" si="24"/>
        <v>1467.7278525868178</v>
      </c>
      <c r="N98" s="28">
        <v>1460.6619116006889</v>
      </c>
      <c r="O98" s="355">
        <v>12</v>
      </c>
      <c r="P98" s="192">
        <f t="shared" si="16"/>
        <v>-29399541.254969209</v>
      </c>
      <c r="Q98" s="193">
        <f t="shared" si="17"/>
        <v>-0.66975003477409156</v>
      </c>
      <c r="R98" s="192">
        <f t="shared" si="25"/>
        <v>-2951.5099662966222</v>
      </c>
      <c r="S98" s="245"/>
      <c r="T98" s="70">
        <f t="shared" si="18"/>
        <v>-0.6452900676647868</v>
      </c>
      <c r="U98" s="70">
        <f t="shared" si="26"/>
        <v>-0.69906414296578812</v>
      </c>
      <c r="V98" s="93"/>
      <c r="W98" s="49"/>
      <c r="X98" s="100">
        <v>260</v>
      </c>
      <c r="Y98" s="95" t="s">
        <v>96</v>
      </c>
      <c r="Z98" s="96">
        <v>9933</v>
      </c>
      <c r="AA98" s="206">
        <v>28176041.039919652</v>
      </c>
      <c r="AB98" s="171">
        <v>9847720.8299733382</v>
      </c>
      <c r="AC98" s="207">
        <f t="shared" si="19"/>
        <v>38023761.869892992</v>
      </c>
      <c r="AD98" s="268">
        <v>-1084181</v>
      </c>
      <c r="AE98" s="246">
        <v>6956708.3850762192</v>
      </c>
      <c r="AF98" s="208">
        <f t="shared" si="20"/>
        <v>43896289.254969209</v>
      </c>
      <c r="AG98" s="171">
        <f t="shared" si="21"/>
        <v>4419.23781888344</v>
      </c>
    </row>
    <row r="99" spans="1:33">
      <c r="A99" s="346">
        <v>261</v>
      </c>
      <c r="B99" s="25" t="s">
        <v>97</v>
      </c>
      <c r="C99" s="74">
        <v>6523</v>
      </c>
      <c r="D99" s="47">
        <v>9270540</v>
      </c>
      <c r="E99" s="368">
        <f t="shared" si="22"/>
        <v>8501021</v>
      </c>
      <c r="F99" s="309">
        <v>-476562</v>
      </c>
      <c r="G99" s="244">
        <v>1246081</v>
      </c>
      <c r="H99" s="64">
        <v>-138958</v>
      </c>
      <c r="I99" s="229">
        <v>9131582</v>
      </c>
      <c r="J99" s="409">
        <v>239818</v>
      </c>
      <c r="K99" s="365">
        <v>1267226</v>
      </c>
      <c r="L99" s="27">
        <f t="shared" si="23"/>
        <v>10638626</v>
      </c>
      <c r="M99" s="370">
        <f t="shared" si="24"/>
        <v>1630.9406714701825</v>
      </c>
      <c r="N99" s="28">
        <v>1624.0608418213933</v>
      </c>
      <c r="O99" s="355">
        <v>19</v>
      </c>
      <c r="P99" s="192">
        <f t="shared" si="16"/>
        <v>-15070028.31494277</v>
      </c>
      <c r="Q99" s="193">
        <f t="shared" si="17"/>
        <v>-0.58618503054761373</v>
      </c>
      <c r="R99" s="192">
        <f t="shared" si="25"/>
        <v>-2363.5674570168858</v>
      </c>
      <c r="S99" s="46"/>
      <c r="T99" s="70">
        <f t="shared" si="18"/>
        <v>-0.57262425923515758</v>
      </c>
      <c r="U99" s="70">
        <f t="shared" si="26"/>
        <v>-0.69108625041325145</v>
      </c>
      <c r="V99" s="93"/>
      <c r="W99" s="49"/>
      <c r="X99" s="100">
        <v>261</v>
      </c>
      <c r="Y99" s="95" t="s">
        <v>97</v>
      </c>
      <c r="Z99" s="96">
        <v>6436</v>
      </c>
      <c r="AA99" s="206">
        <v>19549937.809183251</v>
      </c>
      <c r="AB99" s="171">
        <v>1816698.4525238157</v>
      </c>
      <c r="AC99" s="207">
        <f t="shared" si="19"/>
        <v>21366636.261707067</v>
      </c>
      <c r="AD99" s="267">
        <v>239818</v>
      </c>
      <c r="AE99" s="246">
        <v>4102200.0532357013</v>
      </c>
      <c r="AF99" s="208">
        <f t="shared" si="20"/>
        <v>25708654.31494277</v>
      </c>
      <c r="AG99" s="171">
        <f t="shared" si="21"/>
        <v>3994.508128487068</v>
      </c>
    </row>
    <row r="100" spans="1:33">
      <c r="A100" s="346">
        <v>263</v>
      </c>
      <c r="B100" s="25" t="s">
        <v>98</v>
      </c>
      <c r="C100" s="74">
        <v>7759</v>
      </c>
      <c r="D100" s="47">
        <v>4046178</v>
      </c>
      <c r="E100" s="368">
        <f t="shared" si="22"/>
        <v>2104350</v>
      </c>
      <c r="F100" s="309">
        <v>1224316</v>
      </c>
      <c r="G100" s="244">
        <v>717512</v>
      </c>
      <c r="H100" s="64">
        <v>4276004</v>
      </c>
      <c r="I100" s="229">
        <v>8322183</v>
      </c>
      <c r="J100" s="409">
        <v>-354103</v>
      </c>
      <c r="K100" s="365">
        <v>1702535</v>
      </c>
      <c r="L100" s="27">
        <f t="shared" si="23"/>
        <v>9670615</v>
      </c>
      <c r="M100" s="370">
        <f t="shared" si="24"/>
        <v>1246.3738883876788</v>
      </c>
      <c r="N100" s="28">
        <v>1245.0215616661517</v>
      </c>
      <c r="O100" s="355">
        <v>11</v>
      </c>
      <c r="P100" s="192">
        <f t="shared" si="16"/>
        <v>-24645829.093868718</v>
      </c>
      <c r="Q100" s="193">
        <f t="shared" si="17"/>
        <v>-0.71819297554411132</v>
      </c>
      <c r="R100" s="192">
        <f t="shared" si="25"/>
        <v>-3122.9212598003423</v>
      </c>
      <c r="S100" s="46"/>
      <c r="T100" s="70">
        <f t="shared" si="18"/>
        <v>-0.71282385814907889</v>
      </c>
      <c r="U100" s="70">
        <f t="shared" si="26"/>
        <v>-0.7008467186821763</v>
      </c>
      <c r="V100" s="93"/>
      <c r="W100" s="49"/>
      <c r="X100" s="100">
        <v>263</v>
      </c>
      <c r="Y100" s="95" t="s">
        <v>98</v>
      </c>
      <c r="Z100" s="96">
        <v>7854</v>
      </c>
      <c r="AA100" s="206">
        <v>20648796.857367184</v>
      </c>
      <c r="AB100" s="171">
        <v>8330570.810021474</v>
      </c>
      <c r="AC100" s="207">
        <f t="shared" si="19"/>
        <v>28979367.667388659</v>
      </c>
      <c r="AD100" s="268">
        <v>-354103</v>
      </c>
      <c r="AE100" s="246">
        <v>5691179.4264800614</v>
      </c>
      <c r="AF100" s="208">
        <f t="shared" si="20"/>
        <v>34316444.093868718</v>
      </c>
      <c r="AG100" s="171">
        <f t="shared" si="21"/>
        <v>4369.2951481880209</v>
      </c>
    </row>
    <row r="101" spans="1:33">
      <c r="A101" s="346">
        <v>265</v>
      </c>
      <c r="B101" s="25" t="s">
        <v>99</v>
      </c>
      <c r="C101" s="74">
        <v>1088</v>
      </c>
      <c r="D101" s="47">
        <v>1458970</v>
      </c>
      <c r="E101" s="368">
        <f t="shared" si="22"/>
        <v>833944</v>
      </c>
      <c r="F101" s="309">
        <v>422994</v>
      </c>
      <c r="G101" s="244">
        <v>202032</v>
      </c>
      <c r="H101" s="64">
        <v>147742</v>
      </c>
      <c r="I101" s="229">
        <v>1606712</v>
      </c>
      <c r="J101" s="409">
        <v>-292077</v>
      </c>
      <c r="K101" s="365">
        <v>249627</v>
      </c>
      <c r="L101" s="27">
        <f t="shared" si="23"/>
        <v>1564262</v>
      </c>
      <c r="M101" s="370">
        <f t="shared" si="24"/>
        <v>1437.7408088235295</v>
      </c>
      <c r="N101" s="28">
        <v>1467.3035039497204</v>
      </c>
      <c r="O101" s="355">
        <v>13</v>
      </c>
      <c r="P101" s="192">
        <f t="shared" si="16"/>
        <v>-3863478.5347221904</v>
      </c>
      <c r="Q101" s="193">
        <f t="shared" si="17"/>
        <v>-0.71180236232864358</v>
      </c>
      <c r="R101" s="192">
        <f t="shared" si="25"/>
        <v>-3465.3671719553231</v>
      </c>
      <c r="S101" s="46"/>
      <c r="T101" s="70">
        <f t="shared" si="18"/>
        <v>-0.67209855981073807</v>
      </c>
      <c r="U101" s="70">
        <f t="shared" si="26"/>
        <v>-0.69551480222396544</v>
      </c>
      <c r="V101" s="93"/>
      <c r="W101" s="49"/>
      <c r="X101" s="100">
        <v>265</v>
      </c>
      <c r="Y101" s="95" t="s">
        <v>99</v>
      </c>
      <c r="Z101" s="96">
        <v>1107</v>
      </c>
      <c r="AA101" s="206">
        <v>4044495.1240565428</v>
      </c>
      <c r="AB101" s="171">
        <v>855489.45384777838</v>
      </c>
      <c r="AC101" s="207">
        <f t="shared" si="19"/>
        <v>4899984.5779043213</v>
      </c>
      <c r="AD101" s="267">
        <v>-292077</v>
      </c>
      <c r="AE101" s="246">
        <v>819832.95681786886</v>
      </c>
      <c r="AF101" s="208">
        <f t="shared" si="20"/>
        <v>5427740.5347221904</v>
      </c>
      <c r="AG101" s="171">
        <f t="shared" si="21"/>
        <v>4903.1079807788528</v>
      </c>
    </row>
    <row r="102" spans="1:33">
      <c r="A102" s="346">
        <v>271</v>
      </c>
      <c r="B102" s="25" t="s">
        <v>100</v>
      </c>
      <c r="C102" s="74">
        <v>6951</v>
      </c>
      <c r="D102" s="47">
        <v>-199325</v>
      </c>
      <c r="E102" s="368">
        <f t="shared" si="22"/>
        <v>316054</v>
      </c>
      <c r="F102" s="309">
        <v>-317440</v>
      </c>
      <c r="G102" s="244">
        <v>-197939</v>
      </c>
      <c r="H102" s="64">
        <v>3172285</v>
      </c>
      <c r="I102" s="229">
        <v>2972961</v>
      </c>
      <c r="J102" s="409">
        <v>-526308</v>
      </c>
      <c r="K102" s="365">
        <v>1398412</v>
      </c>
      <c r="L102" s="27">
        <f t="shared" si="23"/>
        <v>3845065</v>
      </c>
      <c r="M102" s="370">
        <f t="shared" si="24"/>
        <v>553.16717019133932</v>
      </c>
      <c r="N102" s="28">
        <v>552.52074200899551</v>
      </c>
      <c r="O102" s="355">
        <v>4</v>
      </c>
      <c r="P102" s="192">
        <f t="shared" si="16"/>
        <v>-17059980.799941961</v>
      </c>
      <c r="Q102" s="193">
        <f t="shared" si="17"/>
        <v>-0.8160700035390176</v>
      </c>
      <c r="R102" s="192">
        <f t="shared" si="25"/>
        <v>-2427.7319885056463</v>
      </c>
      <c r="S102" s="46"/>
      <c r="T102" s="70">
        <f t="shared" si="18"/>
        <v>-0.82328515188940532</v>
      </c>
      <c r="U102" s="70">
        <f t="shared" si="26"/>
        <v>-0.69651600965748695</v>
      </c>
      <c r="V102" s="93"/>
      <c r="W102" s="49"/>
      <c r="X102" s="100">
        <v>271</v>
      </c>
      <c r="Y102" s="95" t="s">
        <v>100</v>
      </c>
      <c r="Z102" s="96">
        <v>7013</v>
      </c>
      <c r="AA102" s="206">
        <v>11609907.173144929</v>
      </c>
      <c r="AB102" s="171">
        <v>5213585.7692218162</v>
      </c>
      <c r="AC102" s="207">
        <f t="shared" si="19"/>
        <v>16823492.942366745</v>
      </c>
      <c r="AD102" s="268">
        <v>-526308</v>
      </c>
      <c r="AE102" s="246">
        <v>4607860.8575752145</v>
      </c>
      <c r="AF102" s="208">
        <f t="shared" si="20"/>
        <v>20905045.799941961</v>
      </c>
      <c r="AG102" s="171">
        <f t="shared" si="21"/>
        <v>2980.8991586969855</v>
      </c>
    </row>
    <row r="103" spans="1:33">
      <c r="A103" s="346">
        <v>272</v>
      </c>
      <c r="B103" s="25" t="s">
        <v>101</v>
      </c>
      <c r="C103" s="74">
        <v>47909</v>
      </c>
      <c r="D103" s="47">
        <v>17511209</v>
      </c>
      <c r="E103" s="368">
        <f t="shared" si="22"/>
        <v>26107057</v>
      </c>
      <c r="F103" s="309">
        <v>-6039910</v>
      </c>
      <c r="G103" s="244">
        <v>-2555938</v>
      </c>
      <c r="H103" s="64">
        <v>8660489</v>
      </c>
      <c r="I103" s="229">
        <v>26171698</v>
      </c>
      <c r="J103" s="409">
        <v>-1025056</v>
      </c>
      <c r="K103" s="365">
        <v>7483911</v>
      </c>
      <c r="L103" s="27">
        <f t="shared" si="23"/>
        <v>32630553</v>
      </c>
      <c r="M103" s="370">
        <f t="shared" si="24"/>
        <v>681.09442902168689</v>
      </c>
      <c r="N103" s="28">
        <v>678.48637259482155</v>
      </c>
      <c r="O103" s="355">
        <v>16</v>
      </c>
      <c r="P103" s="192">
        <f t="shared" si="16"/>
        <v>-76496182.737110406</v>
      </c>
      <c r="Q103" s="193">
        <f t="shared" si="17"/>
        <v>-0.70098479735884356</v>
      </c>
      <c r="R103" s="192">
        <f t="shared" si="25"/>
        <v>-1603.2297721235529</v>
      </c>
      <c r="S103" s="46"/>
      <c r="T103" s="70">
        <f t="shared" si="18"/>
        <v>-0.69499225645443485</v>
      </c>
      <c r="U103" s="70">
        <f t="shared" si="26"/>
        <v>-0.69259097257042868</v>
      </c>
      <c r="V103" s="93"/>
      <c r="W103" s="49"/>
      <c r="X103" s="100">
        <v>272</v>
      </c>
      <c r="Y103" s="95" t="s">
        <v>101</v>
      </c>
      <c r="Z103" s="96">
        <v>47772</v>
      </c>
      <c r="AA103" s="206">
        <v>72940440.519189194</v>
      </c>
      <c r="AB103" s="171">
        <v>12866226.864946263</v>
      </c>
      <c r="AC103" s="207">
        <f t="shared" si="19"/>
        <v>85806667.384135455</v>
      </c>
      <c r="AD103" s="267">
        <v>-1025056</v>
      </c>
      <c r="AE103" s="246">
        <v>24345124.352974944</v>
      </c>
      <c r="AF103" s="208">
        <f t="shared" si="20"/>
        <v>109126735.73711041</v>
      </c>
      <c r="AG103" s="171">
        <f t="shared" si="21"/>
        <v>2284.3242011452398</v>
      </c>
    </row>
    <row r="104" spans="1:33">
      <c r="A104" s="346">
        <v>273</v>
      </c>
      <c r="B104" s="25" t="s">
        <v>102</v>
      </c>
      <c r="C104" s="74">
        <v>3989</v>
      </c>
      <c r="D104" s="47">
        <v>4366061</v>
      </c>
      <c r="E104" s="368">
        <f t="shared" si="22"/>
        <v>4220435</v>
      </c>
      <c r="F104" s="309">
        <v>-814129</v>
      </c>
      <c r="G104" s="244">
        <v>959755</v>
      </c>
      <c r="H104" s="64">
        <v>332890</v>
      </c>
      <c r="I104" s="229">
        <v>4698951</v>
      </c>
      <c r="J104" s="409">
        <v>-220393</v>
      </c>
      <c r="K104" s="365">
        <v>774121</v>
      </c>
      <c r="L104" s="27">
        <f t="shared" si="23"/>
        <v>5252679</v>
      </c>
      <c r="M104" s="370">
        <f t="shared" si="24"/>
        <v>1316.7909250438706</v>
      </c>
      <c r="N104" s="28">
        <v>1285.1716449211854</v>
      </c>
      <c r="O104" s="355">
        <v>19</v>
      </c>
      <c r="P104" s="192">
        <f t="shared" si="16"/>
        <v>-12203746.644448914</v>
      </c>
      <c r="Q104" s="193">
        <f t="shared" si="17"/>
        <v>-0.69909767858631844</v>
      </c>
      <c r="R104" s="192">
        <f t="shared" si="25"/>
        <v>-3130.70605443356</v>
      </c>
      <c r="S104" s="46"/>
      <c r="T104" s="70">
        <f t="shared" si="18"/>
        <v>-0.68960947887531476</v>
      </c>
      <c r="U104" s="70">
        <f t="shared" si="26"/>
        <v>-0.69498577548820251</v>
      </c>
      <c r="V104" s="93"/>
      <c r="W104" s="49"/>
      <c r="X104" s="100">
        <v>273</v>
      </c>
      <c r="Y104" s="95" t="s">
        <v>102</v>
      </c>
      <c r="Z104" s="96">
        <v>3925</v>
      </c>
      <c r="AA104" s="206">
        <v>12198607.090068124</v>
      </c>
      <c r="AB104" s="171">
        <v>2940228.2808496966</v>
      </c>
      <c r="AC104" s="207">
        <f t="shared" si="19"/>
        <v>15138835.370917821</v>
      </c>
      <c r="AD104" s="268">
        <v>-220393</v>
      </c>
      <c r="AE104" s="246">
        <v>2537983.2735310942</v>
      </c>
      <c r="AF104" s="208">
        <f t="shared" si="20"/>
        <v>17456425.644448914</v>
      </c>
      <c r="AG104" s="171">
        <f t="shared" si="21"/>
        <v>4447.4969794774306</v>
      </c>
    </row>
    <row r="105" spans="1:33">
      <c r="A105" s="346">
        <v>275</v>
      </c>
      <c r="B105" s="25" t="s">
        <v>103</v>
      </c>
      <c r="C105" s="74">
        <v>2586</v>
      </c>
      <c r="D105" s="47">
        <v>1335399</v>
      </c>
      <c r="E105" s="368">
        <f t="shared" si="22"/>
        <v>426326</v>
      </c>
      <c r="F105" s="309">
        <v>448194</v>
      </c>
      <c r="G105" s="244">
        <v>460879</v>
      </c>
      <c r="H105" s="64">
        <v>1068413</v>
      </c>
      <c r="I105" s="229">
        <v>2403812</v>
      </c>
      <c r="J105" s="409">
        <v>-20093</v>
      </c>
      <c r="K105" s="365">
        <v>551204</v>
      </c>
      <c r="L105" s="27">
        <f t="shared" si="23"/>
        <v>2934923</v>
      </c>
      <c r="M105" s="370">
        <f t="shared" si="24"/>
        <v>1134.9276875483372</v>
      </c>
      <c r="N105" s="28">
        <v>1146.183843873549</v>
      </c>
      <c r="O105" s="355">
        <v>13</v>
      </c>
      <c r="P105" s="192">
        <f t="shared" si="16"/>
        <v>-7467407.3152593225</v>
      </c>
      <c r="Q105" s="193">
        <f t="shared" si="17"/>
        <v>-0.71785908435394319</v>
      </c>
      <c r="R105" s="192">
        <f t="shared" si="25"/>
        <v>-2876.7693102377498</v>
      </c>
      <c r="S105" s="46"/>
      <c r="T105" s="70">
        <f t="shared" si="18"/>
        <v>-0.7204717833628832</v>
      </c>
      <c r="U105" s="70">
        <f t="shared" si="26"/>
        <v>-0.69762093643484357</v>
      </c>
      <c r="V105" s="93"/>
      <c r="W105" s="49"/>
      <c r="X105" s="100">
        <v>275</v>
      </c>
      <c r="Y105" s="95" t="s">
        <v>103</v>
      </c>
      <c r="Z105" s="96">
        <v>2593</v>
      </c>
      <c r="AA105" s="206">
        <v>6184631.9729815302</v>
      </c>
      <c r="AB105" s="171">
        <v>2414900.5855530733</v>
      </c>
      <c r="AC105" s="207">
        <f t="shared" si="19"/>
        <v>8599532.5585346036</v>
      </c>
      <c r="AD105" s="267">
        <v>-20093</v>
      </c>
      <c r="AE105" s="246">
        <v>1822890.7567247194</v>
      </c>
      <c r="AF105" s="208">
        <f t="shared" si="20"/>
        <v>10402330.315259323</v>
      </c>
      <c r="AG105" s="171">
        <f t="shared" si="21"/>
        <v>4011.6969977860867</v>
      </c>
    </row>
    <row r="106" spans="1:33">
      <c r="A106" s="346">
        <v>276</v>
      </c>
      <c r="B106" s="25" t="s">
        <v>104</v>
      </c>
      <c r="C106" s="74">
        <v>15035</v>
      </c>
      <c r="D106" s="47">
        <v>12731326</v>
      </c>
      <c r="E106" s="368">
        <f t="shared" si="22"/>
        <v>10437616</v>
      </c>
      <c r="F106" s="309">
        <v>1817430</v>
      </c>
      <c r="G106" s="244">
        <v>476280</v>
      </c>
      <c r="H106" s="64">
        <v>5929127</v>
      </c>
      <c r="I106" s="229">
        <v>18660453</v>
      </c>
      <c r="J106" s="409">
        <v>-1598366</v>
      </c>
      <c r="K106" s="365">
        <v>2079684</v>
      </c>
      <c r="L106" s="27">
        <f t="shared" si="23"/>
        <v>19141771</v>
      </c>
      <c r="M106" s="370">
        <f t="shared" si="24"/>
        <v>1273.1473894246758</v>
      </c>
      <c r="N106" s="28">
        <v>1271.8439143059084</v>
      </c>
      <c r="O106" s="355">
        <v>12</v>
      </c>
      <c r="P106" s="192">
        <f t="shared" si="16"/>
        <v>-8920960.0739000961</v>
      </c>
      <c r="Q106" s="193">
        <f t="shared" si="17"/>
        <v>-0.31789350973744268</v>
      </c>
      <c r="R106" s="192">
        <f t="shared" si="25"/>
        <v>-615.70844108620099</v>
      </c>
      <c r="S106" s="46"/>
      <c r="T106" s="70">
        <f t="shared" si="18"/>
        <v>-0.1828314372431219</v>
      </c>
      <c r="U106" s="70">
        <f t="shared" si="26"/>
        <v>-0.69531103523838023</v>
      </c>
      <c r="V106" s="93"/>
      <c r="W106" s="49"/>
      <c r="X106" s="100">
        <v>276</v>
      </c>
      <c r="Y106" s="95" t="s">
        <v>104</v>
      </c>
      <c r="Z106" s="96">
        <v>14857</v>
      </c>
      <c r="AA106" s="206">
        <v>15199856.584392738</v>
      </c>
      <c r="AB106" s="171">
        <v>7635643.7645748109</v>
      </c>
      <c r="AC106" s="207">
        <f t="shared" si="19"/>
        <v>22835500.348967548</v>
      </c>
      <c r="AD106" s="268">
        <v>-1598366</v>
      </c>
      <c r="AE106" s="246">
        <v>6825596.7249325467</v>
      </c>
      <c r="AF106" s="208">
        <f t="shared" si="20"/>
        <v>28062731.073900096</v>
      </c>
      <c r="AG106" s="171">
        <f t="shared" si="21"/>
        <v>1888.8558305108768</v>
      </c>
    </row>
    <row r="107" spans="1:33">
      <c r="A107" s="346">
        <v>280</v>
      </c>
      <c r="B107" s="25" t="s">
        <v>105</v>
      </c>
      <c r="C107" s="74">
        <v>2050</v>
      </c>
      <c r="D107" s="47">
        <v>1649198</v>
      </c>
      <c r="E107" s="368">
        <f t="shared" si="22"/>
        <v>1400013</v>
      </c>
      <c r="F107" s="309">
        <v>-7852</v>
      </c>
      <c r="G107" s="244">
        <v>257037</v>
      </c>
      <c r="H107" s="64">
        <v>886577</v>
      </c>
      <c r="I107" s="229">
        <v>2535774</v>
      </c>
      <c r="J107" s="409">
        <v>-259196</v>
      </c>
      <c r="K107" s="365">
        <v>518054</v>
      </c>
      <c r="L107" s="27">
        <f t="shared" si="23"/>
        <v>2794632</v>
      </c>
      <c r="M107" s="370">
        <f t="shared" si="24"/>
        <v>1363.2351219512195</v>
      </c>
      <c r="N107" s="28">
        <v>1076.8121940151218</v>
      </c>
      <c r="O107" s="355">
        <v>15</v>
      </c>
      <c r="P107" s="192">
        <f t="shared" si="16"/>
        <v>-4724448.1500330716</v>
      </c>
      <c r="Q107" s="193">
        <f t="shared" si="17"/>
        <v>-0.62832794115278734</v>
      </c>
      <c r="R107" s="192">
        <f t="shared" si="25"/>
        <v>-2272.6837126875962</v>
      </c>
      <c r="S107" s="46"/>
      <c r="T107" s="70">
        <f t="shared" si="18"/>
        <v>-0.58200598479744947</v>
      </c>
      <c r="U107" s="70">
        <f t="shared" si="26"/>
        <v>-0.69735316460368235</v>
      </c>
      <c r="V107" s="93"/>
      <c r="W107" s="49"/>
      <c r="X107" s="100">
        <v>280</v>
      </c>
      <c r="Y107" s="95" t="s">
        <v>105</v>
      </c>
      <c r="Z107" s="96">
        <v>2068</v>
      </c>
      <c r="AA107" s="206">
        <v>4180359.3586831437</v>
      </c>
      <c r="AB107" s="171">
        <v>1886172.4761595658</v>
      </c>
      <c r="AC107" s="207">
        <f t="shared" si="19"/>
        <v>6066531.8348427098</v>
      </c>
      <c r="AD107" s="267">
        <v>-259196</v>
      </c>
      <c r="AE107" s="246">
        <v>1711744.3151903618</v>
      </c>
      <c r="AF107" s="208">
        <f t="shared" si="20"/>
        <v>7519080.1500330716</v>
      </c>
      <c r="AG107" s="171">
        <f t="shared" si="21"/>
        <v>3635.918834638816</v>
      </c>
    </row>
    <row r="108" spans="1:33">
      <c r="A108" s="346">
        <v>284</v>
      </c>
      <c r="B108" s="25" t="s">
        <v>106</v>
      </c>
      <c r="C108" s="74">
        <v>2271</v>
      </c>
      <c r="D108" s="47">
        <v>2181391</v>
      </c>
      <c r="E108" s="368">
        <f t="shared" si="22"/>
        <v>317371</v>
      </c>
      <c r="F108" s="309">
        <v>1028818</v>
      </c>
      <c r="G108" s="244">
        <v>835202</v>
      </c>
      <c r="H108" s="64">
        <v>965830</v>
      </c>
      <c r="I108" s="229">
        <v>3147222</v>
      </c>
      <c r="J108" s="409">
        <v>791293</v>
      </c>
      <c r="K108" s="365">
        <v>477114</v>
      </c>
      <c r="L108" s="27">
        <f t="shared" si="23"/>
        <v>4415629</v>
      </c>
      <c r="M108" s="370">
        <f t="shared" si="24"/>
        <v>1944.3544693967415</v>
      </c>
      <c r="N108" s="28">
        <v>1980.5274130171063</v>
      </c>
      <c r="O108" s="355">
        <v>2</v>
      </c>
      <c r="P108" s="192">
        <f t="shared" si="16"/>
        <v>-4908962.1079153735</v>
      </c>
      <c r="Q108" s="193">
        <f t="shared" si="17"/>
        <v>-0.52645333732095756</v>
      </c>
      <c r="R108" s="192">
        <f t="shared" si="25"/>
        <v>-2123.9662583150271</v>
      </c>
      <c r="S108" s="46"/>
      <c r="T108" s="70">
        <f t="shared" si="18"/>
        <v>-0.54684360874504212</v>
      </c>
      <c r="U108" s="70">
        <f t="shared" si="26"/>
        <v>-0.69958553973796422</v>
      </c>
      <c r="V108" s="93"/>
      <c r="W108" s="49"/>
      <c r="X108" s="100">
        <v>284</v>
      </c>
      <c r="Y108" s="95" t="s">
        <v>106</v>
      </c>
      <c r="Z108" s="96">
        <v>2292</v>
      </c>
      <c r="AA108" s="206">
        <v>5184845.9258909151</v>
      </c>
      <c r="AB108" s="171">
        <v>1760266.3151263122</v>
      </c>
      <c r="AC108" s="207">
        <f t="shared" si="19"/>
        <v>6945112.2410172271</v>
      </c>
      <c r="AD108" s="268">
        <v>791293</v>
      </c>
      <c r="AE108" s="246">
        <v>1588185.8668981462</v>
      </c>
      <c r="AF108" s="208">
        <f t="shared" si="20"/>
        <v>9324591.1079153735</v>
      </c>
      <c r="AG108" s="171">
        <f t="shared" si="21"/>
        <v>4068.3207277117685</v>
      </c>
    </row>
    <row r="109" spans="1:33">
      <c r="A109" s="346">
        <v>285</v>
      </c>
      <c r="B109" s="25" t="s">
        <v>107</v>
      </c>
      <c r="C109" s="74">
        <v>51241</v>
      </c>
      <c r="D109" s="47">
        <v>5699290</v>
      </c>
      <c r="E109" s="368">
        <f t="shared" si="22"/>
        <v>3728549</v>
      </c>
      <c r="F109" s="309">
        <v>-810784</v>
      </c>
      <c r="G109" s="244">
        <v>2781525</v>
      </c>
      <c r="H109" s="64">
        <v>11015505</v>
      </c>
      <c r="I109" s="229">
        <v>16714794</v>
      </c>
      <c r="J109" s="409">
        <v>-1563440</v>
      </c>
      <c r="K109" s="365">
        <v>7866399</v>
      </c>
      <c r="L109" s="27">
        <f t="shared" si="23"/>
        <v>23017753</v>
      </c>
      <c r="M109" s="370">
        <f t="shared" si="24"/>
        <v>449.20577272106323</v>
      </c>
      <c r="N109" s="28">
        <v>451.93219700428938</v>
      </c>
      <c r="O109" s="355">
        <v>8</v>
      </c>
      <c r="P109" s="192">
        <f t="shared" si="16"/>
        <v>-109014963.93503806</v>
      </c>
      <c r="Q109" s="193">
        <f t="shared" si="17"/>
        <v>-0.82566629291340676</v>
      </c>
      <c r="R109" s="192">
        <f t="shared" si="25"/>
        <v>-2106.200221995939</v>
      </c>
      <c r="S109" s="46"/>
      <c r="T109" s="70">
        <f t="shared" si="18"/>
        <v>-0.84572849170785414</v>
      </c>
      <c r="U109" s="70">
        <f t="shared" si="26"/>
        <v>-0.68845393084479534</v>
      </c>
      <c r="V109" s="93"/>
      <c r="W109" s="49"/>
      <c r="X109" s="100">
        <v>285</v>
      </c>
      <c r="Y109" s="95" t="s">
        <v>107</v>
      </c>
      <c r="Z109" s="96">
        <v>51668</v>
      </c>
      <c r="AA109" s="206">
        <v>97344147.459183589</v>
      </c>
      <c r="AB109" s="171">
        <v>11002456.427951464</v>
      </c>
      <c r="AC109" s="207">
        <f t="shared" si="19"/>
        <v>108346603.88713506</v>
      </c>
      <c r="AD109" s="267">
        <v>-1563440</v>
      </c>
      <c r="AE109" s="246">
        <v>25249553.047903009</v>
      </c>
      <c r="AF109" s="208">
        <f t="shared" si="20"/>
        <v>132032716.93503806</v>
      </c>
      <c r="AG109" s="171">
        <f t="shared" si="21"/>
        <v>2555.4059947170022</v>
      </c>
    </row>
    <row r="110" spans="1:33">
      <c r="A110" s="346">
        <v>286</v>
      </c>
      <c r="B110" s="25" t="s">
        <v>108</v>
      </c>
      <c r="C110" s="74">
        <v>80454</v>
      </c>
      <c r="D110" s="47">
        <v>-2214180</v>
      </c>
      <c r="E110" s="368">
        <f t="shared" si="22"/>
        <v>2493829</v>
      </c>
      <c r="F110" s="309">
        <v>-4301015</v>
      </c>
      <c r="G110" s="244">
        <v>-406994</v>
      </c>
      <c r="H110" s="64">
        <v>13395157</v>
      </c>
      <c r="I110" s="229">
        <v>11180977</v>
      </c>
      <c r="J110" s="409">
        <v>-6921427</v>
      </c>
      <c r="K110" s="365">
        <v>13172134</v>
      </c>
      <c r="L110" s="27">
        <f t="shared" si="23"/>
        <v>17431684</v>
      </c>
      <c r="M110" s="370">
        <f t="shared" si="24"/>
        <v>216.66646779526189</v>
      </c>
      <c r="N110" s="28">
        <v>214.78875910629898</v>
      </c>
      <c r="O110" s="355">
        <v>8</v>
      </c>
      <c r="P110" s="192">
        <f t="shared" si="16"/>
        <v>-160719248.20421609</v>
      </c>
      <c r="Q110" s="193">
        <f t="shared" si="17"/>
        <v>-0.90215215949575889</v>
      </c>
      <c r="R110" s="192">
        <f t="shared" si="25"/>
        <v>-1977.6618385125964</v>
      </c>
      <c r="S110" s="247"/>
      <c r="T110" s="70">
        <f t="shared" si="18"/>
        <v>-0.92138627253171668</v>
      </c>
      <c r="U110" s="70">
        <f t="shared" si="26"/>
        <v>-0.69256728495839948</v>
      </c>
      <c r="V110" s="93"/>
      <c r="W110" s="65"/>
      <c r="X110" s="100">
        <v>286</v>
      </c>
      <c r="Y110" s="95" t="s">
        <v>108</v>
      </c>
      <c r="Z110" s="96">
        <v>81187</v>
      </c>
      <c r="AA110" s="206">
        <v>127043968.8932047</v>
      </c>
      <c r="AB110" s="171">
        <v>15182807.015760591</v>
      </c>
      <c r="AC110" s="207">
        <f t="shared" si="19"/>
        <v>142226775.90896529</v>
      </c>
      <c r="AD110" s="268">
        <v>-6921427</v>
      </c>
      <c r="AE110" s="246">
        <v>42845583.295250811</v>
      </c>
      <c r="AF110" s="208">
        <f t="shared" si="20"/>
        <v>178150932.20421609</v>
      </c>
      <c r="AG110" s="171">
        <f t="shared" si="21"/>
        <v>2194.3283063078584</v>
      </c>
    </row>
    <row r="111" spans="1:33">
      <c r="A111" s="346">
        <v>287</v>
      </c>
      <c r="B111" s="25" t="s">
        <v>109</v>
      </c>
      <c r="C111" s="74">
        <v>6380</v>
      </c>
      <c r="D111" s="47">
        <v>4027781</v>
      </c>
      <c r="E111" s="368">
        <f t="shared" si="22"/>
        <v>1348256</v>
      </c>
      <c r="F111" s="309">
        <v>1606930</v>
      </c>
      <c r="G111" s="244">
        <v>1072595</v>
      </c>
      <c r="H111" s="64">
        <v>2192390</v>
      </c>
      <c r="I111" s="229">
        <v>6220171</v>
      </c>
      <c r="J111" s="409">
        <v>181775</v>
      </c>
      <c r="K111" s="365">
        <v>1398500</v>
      </c>
      <c r="L111" s="27">
        <f t="shared" si="23"/>
        <v>7800446</v>
      </c>
      <c r="M111" s="370">
        <f t="shared" si="24"/>
        <v>1222.6404388714734</v>
      </c>
      <c r="N111" s="28">
        <v>1222.4032492093568</v>
      </c>
      <c r="O111" s="355">
        <v>15</v>
      </c>
      <c r="P111" s="192">
        <f t="shared" si="16"/>
        <v>-15850510.154231057</v>
      </c>
      <c r="Q111" s="193">
        <f t="shared" si="17"/>
        <v>-0.67018475070807937</v>
      </c>
      <c r="R111" s="192">
        <f t="shared" si="25"/>
        <v>-2470.5132391783482</v>
      </c>
      <c r="S111" s="245"/>
      <c r="T111" s="70">
        <f t="shared" si="18"/>
        <v>-0.6699626536598825</v>
      </c>
      <c r="U111" s="70">
        <f t="shared" si="26"/>
        <v>-0.69744571740773709</v>
      </c>
      <c r="V111" s="93"/>
      <c r="W111" s="49"/>
      <c r="X111" s="100">
        <v>287</v>
      </c>
      <c r="Y111" s="95" t="s">
        <v>109</v>
      </c>
      <c r="Z111" s="96">
        <v>6404</v>
      </c>
      <c r="AA111" s="206">
        <v>14893086.763440883</v>
      </c>
      <c r="AB111" s="171">
        <v>3953783.3528575613</v>
      </c>
      <c r="AC111" s="207">
        <f t="shared" si="19"/>
        <v>18846870.116298445</v>
      </c>
      <c r="AD111" s="267">
        <v>181775</v>
      </c>
      <c r="AE111" s="246">
        <v>4622311.0379326129</v>
      </c>
      <c r="AF111" s="208">
        <f t="shared" si="20"/>
        <v>23650956.154231057</v>
      </c>
      <c r="AG111" s="171">
        <f t="shared" si="21"/>
        <v>3693.1536780498213</v>
      </c>
    </row>
    <row r="112" spans="1:33">
      <c r="A112" s="346">
        <v>288</v>
      </c>
      <c r="B112" s="25" t="s">
        <v>110</v>
      </c>
      <c r="C112" s="74">
        <v>6442</v>
      </c>
      <c r="D112" s="47">
        <v>3130252</v>
      </c>
      <c r="E112" s="368">
        <f t="shared" si="22"/>
        <v>4235420</v>
      </c>
      <c r="F112" s="309">
        <v>-483542</v>
      </c>
      <c r="G112" s="244">
        <v>-621626</v>
      </c>
      <c r="H112" s="64">
        <v>1905996</v>
      </c>
      <c r="I112" s="229">
        <v>5036248</v>
      </c>
      <c r="J112" s="409">
        <v>132865</v>
      </c>
      <c r="K112" s="365">
        <v>1286755</v>
      </c>
      <c r="L112" s="27">
        <f t="shared" si="23"/>
        <v>6455868</v>
      </c>
      <c r="M112" s="370">
        <f t="shared" si="24"/>
        <v>1002.1527475939149</v>
      </c>
      <c r="N112" s="28">
        <v>978.30671714835364</v>
      </c>
      <c r="O112" s="355">
        <v>15</v>
      </c>
      <c r="P112" s="192">
        <f t="shared" si="16"/>
        <v>-13116886.149602432</v>
      </c>
      <c r="Q112" s="193">
        <f t="shared" si="17"/>
        <v>-0.67016047150772939</v>
      </c>
      <c r="R112" s="192">
        <f t="shared" si="25"/>
        <v>-2048.4635475436216</v>
      </c>
      <c r="S112" s="46"/>
      <c r="T112" s="70">
        <f t="shared" si="18"/>
        <v>-0.66760088222677805</v>
      </c>
      <c r="U112" s="70">
        <f t="shared" si="26"/>
        <v>-0.69996490774179332</v>
      </c>
      <c r="V112" s="93"/>
      <c r="W112" s="49"/>
      <c r="X112" s="100">
        <v>288</v>
      </c>
      <c r="Y112" s="95" t="s">
        <v>110</v>
      </c>
      <c r="Z112" s="96">
        <v>6416</v>
      </c>
      <c r="AA112" s="206">
        <v>11436615.152335355</v>
      </c>
      <c r="AB112" s="171">
        <v>3714592.3290153053</v>
      </c>
      <c r="AC112" s="207">
        <f t="shared" si="19"/>
        <v>15151207.48135066</v>
      </c>
      <c r="AD112" s="268">
        <v>132865</v>
      </c>
      <c r="AE112" s="246">
        <v>4288681.6682517724</v>
      </c>
      <c r="AF112" s="208">
        <f t="shared" si="20"/>
        <v>19572754.149602432</v>
      </c>
      <c r="AG112" s="171">
        <f t="shared" si="21"/>
        <v>3050.6162951375363</v>
      </c>
    </row>
    <row r="113" spans="1:33">
      <c r="A113" s="346">
        <v>290</v>
      </c>
      <c r="B113" s="25" t="s">
        <v>111</v>
      </c>
      <c r="C113" s="74">
        <v>7928</v>
      </c>
      <c r="D113" s="47">
        <v>3655964</v>
      </c>
      <c r="E113" s="368">
        <f t="shared" si="22"/>
        <v>3168194</v>
      </c>
      <c r="F113" s="309">
        <v>-65083</v>
      </c>
      <c r="G113" s="244">
        <v>552853</v>
      </c>
      <c r="H113" s="64">
        <v>2395833</v>
      </c>
      <c r="I113" s="229">
        <v>6051797</v>
      </c>
      <c r="J113" s="409">
        <v>-597259</v>
      </c>
      <c r="K113" s="365">
        <v>1667409</v>
      </c>
      <c r="L113" s="27">
        <f t="shared" si="23"/>
        <v>7121947</v>
      </c>
      <c r="M113" s="370">
        <f t="shared" si="24"/>
        <v>898.32832996972752</v>
      </c>
      <c r="N113" s="28">
        <v>894.12464490559637</v>
      </c>
      <c r="O113" s="355">
        <v>18</v>
      </c>
      <c r="P113" s="192">
        <f t="shared" si="16"/>
        <v>-29038349.314783871</v>
      </c>
      <c r="Q113" s="193">
        <f t="shared" si="17"/>
        <v>-0.803045115062062</v>
      </c>
      <c r="R113" s="192">
        <f t="shared" si="25"/>
        <v>-3598.1024477949913</v>
      </c>
      <c r="S113" s="46"/>
      <c r="T113" s="70">
        <f t="shared" si="18"/>
        <v>-0.80650325350652063</v>
      </c>
      <c r="U113" s="70">
        <f t="shared" si="26"/>
        <v>-0.69581669480779973</v>
      </c>
      <c r="V113" s="93"/>
      <c r="W113" s="49"/>
      <c r="X113" s="100">
        <v>290</v>
      </c>
      <c r="Y113" s="95" t="s">
        <v>111</v>
      </c>
      <c r="Z113" s="96">
        <v>8042</v>
      </c>
      <c r="AA113" s="206">
        <v>25303257.570408113</v>
      </c>
      <c r="AB113" s="171">
        <v>5972704.9957321892</v>
      </c>
      <c r="AC113" s="207">
        <f t="shared" si="19"/>
        <v>31275962.566140302</v>
      </c>
      <c r="AD113" s="267">
        <v>-597259</v>
      </c>
      <c r="AE113" s="246">
        <v>5481592.7486435724</v>
      </c>
      <c r="AF113" s="208">
        <f t="shared" si="20"/>
        <v>36160296.314783871</v>
      </c>
      <c r="AG113" s="171">
        <f t="shared" si="21"/>
        <v>4496.4307777647191</v>
      </c>
    </row>
    <row r="114" spans="1:33">
      <c r="A114" s="346">
        <v>291</v>
      </c>
      <c r="B114" s="25" t="s">
        <v>112</v>
      </c>
      <c r="C114" s="74">
        <v>2158</v>
      </c>
      <c r="D114" s="47">
        <v>1778020</v>
      </c>
      <c r="E114" s="368">
        <f t="shared" si="22"/>
        <v>-87941</v>
      </c>
      <c r="F114" s="309">
        <v>962216</v>
      </c>
      <c r="G114" s="244">
        <v>903745</v>
      </c>
      <c r="H114" s="64">
        <v>19146</v>
      </c>
      <c r="I114" s="229">
        <v>1797166</v>
      </c>
      <c r="J114" s="409">
        <v>-106050</v>
      </c>
      <c r="K114" s="365">
        <v>445304</v>
      </c>
      <c r="L114" s="27">
        <f t="shared" si="23"/>
        <v>2136420</v>
      </c>
      <c r="M114" s="370">
        <f t="shared" si="24"/>
        <v>990</v>
      </c>
      <c r="N114" s="28">
        <v>986.31210054234975</v>
      </c>
      <c r="O114" s="355">
        <v>6</v>
      </c>
      <c r="P114" s="192">
        <f t="shared" si="16"/>
        <v>-7166489.1326580979</v>
      </c>
      <c r="Q114" s="193">
        <f t="shared" si="17"/>
        <v>-0.77034925639550278</v>
      </c>
      <c r="R114" s="192">
        <f t="shared" si="25"/>
        <v>-3314.9093626367876</v>
      </c>
      <c r="S114" s="46"/>
      <c r="T114" s="70">
        <f t="shared" si="18"/>
        <v>-0.7734038462414573</v>
      </c>
      <c r="U114" s="70">
        <f t="shared" si="26"/>
        <v>-0.69867473565815164</v>
      </c>
      <c r="V114" s="93"/>
      <c r="W114" s="49"/>
      <c r="X114" s="100">
        <v>291</v>
      </c>
      <c r="Y114" s="95" t="s">
        <v>112</v>
      </c>
      <c r="Z114" s="96">
        <v>2161</v>
      </c>
      <c r="AA114" s="206">
        <v>6506225.6184627386</v>
      </c>
      <c r="AB114" s="171">
        <v>1424915.1806658802</v>
      </c>
      <c r="AC114" s="207">
        <f t="shared" si="19"/>
        <v>7931140.799128619</v>
      </c>
      <c r="AD114" s="268">
        <v>-106050</v>
      </c>
      <c r="AE114" s="246">
        <v>1477818.3335294786</v>
      </c>
      <c r="AF114" s="208">
        <f t="shared" si="20"/>
        <v>9302909.1326580979</v>
      </c>
      <c r="AG114" s="171">
        <f t="shared" si="21"/>
        <v>4304.9093626367876</v>
      </c>
    </row>
    <row r="115" spans="1:33">
      <c r="A115" s="346">
        <v>297</v>
      </c>
      <c r="B115" s="25" t="s">
        <v>113</v>
      </c>
      <c r="C115" s="74">
        <v>121543</v>
      </c>
      <c r="D115" s="47">
        <v>-4050780</v>
      </c>
      <c r="E115" s="368">
        <f t="shared" si="22"/>
        <v>12689856</v>
      </c>
      <c r="F115" s="309">
        <v>-11805263</v>
      </c>
      <c r="G115" s="244">
        <v>-4935373</v>
      </c>
      <c r="H115" s="64">
        <v>25752761</v>
      </c>
      <c r="I115" s="229">
        <v>21701981</v>
      </c>
      <c r="J115" s="409">
        <v>-1698042</v>
      </c>
      <c r="K115" s="365">
        <v>19239355</v>
      </c>
      <c r="L115" s="27">
        <f t="shared" si="23"/>
        <v>39243294</v>
      </c>
      <c r="M115" s="370">
        <f t="shared" si="24"/>
        <v>322.87580527056269</v>
      </c>
      <c r="N115" s="28">
        <v>399.22283971068697</v>
      </c>
      <c r="O115" s="355">
        <v>11</v>
      </c>
      <c r="P115" s="192">
        <f t="shared" si="16"/>
        <v>-205413667.13021633</v>
      </c>
      <c r="Q115" s="193">
        <f t="shared" si="17"/>
        <v>-0.83959870253144719</v>
      </c>
      <c r="R115" s="192">
        <f t="shared" si="25"/>
        <v>-1712.3705230733049</v>
      </c>
      <c r="S115" s="46"/>
      <c r="T115" s="70">
        <f t="shared" si="18"/>
        <v>-0.88216694107852422</v>
      </c>
      <c r="U115" s="70">
        <f t="shared" si="26"/>
        <v>-0.69058286900740118</v>
      </c>
      <c r="V115" s="93"/>
      <c r="W115" s="49"/>
      <c r="X115" s="100">
        <v>297</v>
      </c>
      <c r="Y115" s="95" t="s">
        <v>113</v>
      </c>
      <c r="Z115" s="96">
        <v>120210</v>
      </c>
      <c r="AA115" s="206">
        <v>147543530.5657762</v>
      </c>
      <c r="AB115" s="171">
        <v>36632126.067751825</v>
      </c>
      <c r="AC115" s="207">
        <f t="shared" si="19"/>
        <v>184175656.63352802</v>
      </c>
      <c r="AD115" s="267">
        <v>-1698042</v>
      </c>
      <c r="AE115" s="246">
        <v>62179346.496688314</v>
      </c>
      <c r="AF115" s="208">
        <f t="shared" si="20"/>
        <v>244656961.13021633</v>
      </c>
      <c r="AG115" s="171">
        <f t="shared" si="21"/>
        <v>2035.2463283438676</v>
      </c>
    </row>
    <row r="116" spans="1:33">
      <c r="A116" s="346">
        <v>300</v>
      </c>
      <c r="B116" s="25" t="s">
        <v>114</v>
      </c>
      <c r="C116" s="74">
        <v>3528</v>
      </c>
      <c r="D116" s="47">
        <v>2739068</v>
      </c>
      <c r="E116" s="368">
        <f t="shared" si="22"/>
        <v>684429</v>
      </c>
      <c r="F116" s="309">
        <v>1325560</v>
      </c>
      <c r="G116" s="243">
        <v>729079</v>
      </c>
      <c r="H116" s="64">
        <v>1819193</v>
      </c>
      <c r="I116" s="229">
        <v>4558261</v>
      </c>
      <c r="J116" s="409">
        <v>819198</v>
      </c>
      <c r="K116" s="365">
        <v>749652</v>
      </c>
      <c r="L116" s="27">
        <f t="shared" si="23"/>
        <v>6127111</v>
      </c>
      <c r="M116" s="370">
        <f t="shared" si="24"/>
        <v>1736.7094671201814</v>
      </c>
      <c r="N116" s="28">
        <v>1734.8519023066913</v>
      </c>
      <c r="O116" s="355">
        <v>14</v>
      </c>
      <c r="P116" s="192">
        <f t="shared" si="16"/>
        <v>-9686605.042267954</v>
      </c>
      <c r="Q116" s="193">
        <f t="shared" si="17"/>
        <v>-0.61254451618942385</v>
      </c>
      <c r="R116" s="192">
        <f t="shared" si="25"/>
        <v>-2738.0262550835405</v>
      </c>
      <c r="S116" s="46"/>
      <c r="T116" s="70">
        <f t="shared" si="18"/>
        <v>-0.63529419264479026</v>
      </c>
      <c r="U116" s="70">
        <f t="shared" si="26"/>
        <v>-0.69966561970896068</v>
      </c>
      <c r="V116" s="93"/>
      <c r="W116" s="49"/>
      <c r="X116" s="100">
        <v>300</v>
      </c>
      <c r="Y116" s="95" t="s">
        <v>114</v>
      </c>
      <c r="Z116" s="96">
        <v>3534</v>
      </c>
      <c r="AA116" s="206">
        <v>9132182.3198397085</v>
      </c>
      <c r="AB116" s="171">
        <v>3366277.8309755628</v>
      </c>
      <c r="AC116" s="207">
        <f t="shared" si="19"/>
        <v>12498460.150815271</v>
      </c>
      <c r="AD116" s="268">
        <v>819198</v>
      </c>
      <c r="AE116" s="246">
        <v>2496057.8914526836</v>
      </c>
      <c r="AF116" s="208">
        <f t="shared" si="20"/>
        <v>15813716.042267954</v>
      </c>
      <c r="AG116" s="171">
        <f t="shared" si="21"/>
        <v>4474.7357222037217</v>
      </c>
    </row>
    <row r="117" spans="1:33">
      <c r="A117" s="346">
        <v>301</v>
      </c>
      <c r="B117" s="25" t="s">
        <v>115</v>
      </c>
      <c r="C117" s="74">
        <v>20197</v>
      </c>
      <c r="D117" s="47">
        <v>2814049</v>
      </c>
      <c r="E117" s="368">
        <f t="shared" si="22"/>
        <v>3154266</v>
      </c>
      <c r="F117" s="309">
        <v>463552</v>
      </c>
      <c r="G117" s="244">
        <v>-803769</v>
      </c>
      <c r="H117" s="64">
        <v>10993484</v>
      </c>
      <c r="I117" s="229">
        <v>13807533</v>
      </c>
      <c r="J117" s="409">
        <v>-2461173</v>
      </c>
      <c r="K117" s="365">
        <v>4267136</v>
      </c>
      <c r="L117" s="27">
        <f t="shared" si="23"/>
        <v>15613496</v>
      </c>
      <c r="M117" s="370">
        <f t="shared" si="24"/>
        <v>773.06015744912611</v>
      </c>
      <c r="N117" s="28">
        <v>777.26974810016213</v>
      </c>
      <c r="O117" s="355">
        <v>14</v>
      </c>
      <c r="P117" s="192">
        <f t="shared" si="16"/>
        <v>-56978353.420679301</v>
      </c>
      <c r="Q117" s="193">
        <f t="shared" si="17"/>
        <v>-0.78491392457136966</v>
      </c>
      <c r="R117" s="192">
        <f t="shared" si="25"/>
        <v>-2775.6223523611643</v>
      </c>
      <c r="S117" s="46"/>
      <c r="T117" s="70">
        <f t="shared" si="18"/>
        <v>-0.77336622769141772</v>
      </c>
      <c r="U117" s="70">
        <f t="shared" si="26"/>
        <v>-0.69797872680066342</v>
      </c>
      <c r="V117" s="93"/>
      <c r="W117" s="49"/>
      <c r="X117" s="100">
        <v>301</v>
      </c>
      <c r="Y117" s="95" t="s">
        <v>115</v>
      </c>
      <c r="Z117" s="96">
        <v>20456</v>
      </c>
      <c r="AA117" s="206">
        <v>42187574.415954791</v>
      </c>
      <c r="AB117" s="171">
        <v>18736853.833864056</v>
      </c>
      <c r="AC117" s="207">
        <f t="shared" si="19"/>
        <v>60924428.249818847</v>
      </c>
      <c r="AD117" s="267">
        <v>-2461173</v>
      </c>
      <c r="AE117" s="246">
        <v>14128594.170860456</v>
      </c>
      <c r="AF117" s="208">
        <f t="shared" si="20"/>
        <v>72591849.420679301</v>
      </c>
      <c r="AG117" s="171">
        <f t="shared" si="21"/>
        <v>3548.6825098102904</v>
      </c>
    </row>
    <row r="118" spans="1:33">
      <c r="A118" s="346">
        <v>304</v>
      </c>
      <c r="B118" s="25" t="s">
        <v>116</v>
      </c>
      <c r="C118" s="74">
        <v>971</v>
      </c>
      <c r="D118" s="47">
        <v>-247273</v>
      </c>
      <c r="E118" s="368">
        <f t="shared" si="22"/>
        <v>214610</v>
      </c>
      <c r="F118" s="309">
        <v>-369579</v>
      </c>
      <c r="G118" s="243">
        <v>-92304</v>
      </c>
      <c r="H118" s="64">
        <v>-68170</v>
      </c>
      <c r="I118" s="229">
        <v>-315443</v>
      </c>
      <c r="J118" s="409">
        <v>-188510</v>
      </c>
      <c r="K118" s="365">
        <v>183287</v>
      </c>
      <c r="L118" s="27">
        <f t="shared" si="23"/>
        <v>-320666</v>
      </c>
      <c r="M118" s="370">
        <f t="shared" si="24"/>
        <v>-330.24304840370752</v>
      </c>
      <c r="N118" s="28">
        <v>432.46079313754745</v>
      </c>
      <c r="O118" s="355">
        <v>2</v>
      </c>
      <c r="P118" s="192">
        <f t="shared" si="16"/>
        <v>-2693441.0736515522</v>
      </c>
      <c r="Q118" s="193">
        <f t="shared" si="17"/>
        <v>-1.1351438674322025</v>
      </c>
      <c r="R118" s="192">
        <f t="shared" si="25"/>
        <v>-2796.7452039666518</v>
      </c>
      <c r="S118" s="46"/>
      <c r="T118" s="70">
        <f t="shared" si="18"/>
        <v>-1.1604601408338675</v>
      </c>
      <c r="U118" s="70">
        <f t="shared" si="26"/>
        <v>-0.692171869020348</v>
      </c>
      <c r="V118" s="93"/>
      <c r="W118" s="49"/>
      <c r="X118" s="100">
        <v>304</v>
      </c>
      <c r="Y118" s="95" t="s">
        <v>116</v>
      </c>
      <c r="Z118" s="96">
        <v>962</v>
      </c>
      <c r="AA118" s="206">
        <v>1800248.4256953408</v>
      </c>
      <c r="AB118" s="171">
        <v>165616.73159997803</v>
      </c>
      <c r="AC118" s="207">
        <f t="shared" si="19"/>
        <v>1965865.1572953188</v>
      </c>
      <c r="AD118" s="268">
        <v>-188510</v>
      </c>
      <c r="AE118" s="246">
        <v>595419.91635623318</v>
      </c>
      <c r="AF118" s="208">
        <f t="shared" si="20"/>
        <v>2372775.0736515522</v>
      </c>
      <c r="AG118" s="171">
        <f t="shared" si="21"/>
        <v>2466.5021555629442</v>
      </c>
    </row>
    <row r="119" spans="1:33">
      <c r="A119" s="346">
        <v>305</v>
      </c>
      <c r="B119" s="25" t="s">
        <v>117</v>
      </c>
      <c r="C119" s="74">
        <v>15165</v>
      </c>
      <c r="D119" s="47">
        <v>10828789</v>
      </c>
      <c r="E119" s="368">
        <f t="shared" si="22"/>
        <v>6507320</v>
      </c>
      <c r="F119" s="309">
        <v>1936548</v>
      </c>
      <c r="G119" s="244">
        <v>2384921</v>
      </c>
      <c r="H119" s="64">
        <v>4277388</v>
      </c>
      <c r="I119" s="229">
        <v>15106177</v>
      </c>
      <c r="J119" s="409">
        <v>-742261</v>
      </c>
      <c r="K119" s="365">
        <v>2778274</v>
      </c>
      <c r="L119" s="27">
        <f t="shared" si="23"/>
        <v>17142190</v>
      </c>
      <c r="M119" s="370">
        <f t="shared" si="24"/>
        <v>1130.3785031322122</v>
      </c>
      <c r="N119" s="28">
        <v>1164.7568221892743</v>
      </c>
      <c r="O119" s="355">
        <v>17</v>
      </c>
      <c r="P119" s="192">
        <f t="shared" si="16"/>
        <v>-37205752.132404618</v>
      </c>
      <c r="Q119" s="193">
        <f t="shared" si="17"/>
        <v>-0.6845843774868694</v>
      </c>
      <c r="R119" s="192">
        <f t="shared" si="25"/>
        <v>-2442.08860607732</v>
      </c>
      <c r="S119" s="46"/>
      <c r="T119" s="70">
        <f t="shared" si="18"/>
        <v>-0.67158808223458655</v>
      </c>
      <c r="U119" s="70">
        <f t="shared" si="26"/>
        <v>-0.69444506157883878</v>
      </c>
      <c r="V119" s="93"/>
      <c r="W119" s="49"/>
      <c r="X119" s="100">
        <v>305</v>
      </c>
      <c r="Y119" s="95" t="s">
        <v>117</v>
      </c>
      <c r="Z119" s="96">
        <v>15213</v>
      </c>
      <c r="AA119" s="206">
        <v>35088364.20662871</v>
      </c>
      <c r="AB119" s="171">
        <v>10909287.470526412</v>
      </c>
      <c r="AC119" s="207">
        <f t="shared" si="19"/>
        <v>45997651.677155122</v>
      </c>
      <c r="AD119" s="267">
        <v>-742261</v>
      </c>
      <c r="AE119" s="246">
        <v>9092551.4552494977</v>
      </c>
      <c r="AF119" s="208">
        <f t="shared" si="20"/>
        <v>54347942.132404618</v>
      </c>
      <c r="AG119" s="171">
        <f t="shared" si="21"/>
        <v>3572.4671092095323</v>
      </c>
    </row>
    <row r="120" spans="1:33">
      <c r="A120" s="346">
        <v>309</v>
      </c>
      <c r="B120" s="25" t="s">
        <v>118</v>
      </c>
      <c r="C120" s="74">
        <v>6506</v>
      </c>
      <c r="D120" s="47">
        <v>-227569</v>
      </c>
      <c r="E120" s="368">
        <f t="shared" si="22"/>
        <v>826651</v>
      </c>
      <c r="F120" s="309">
        <v>-532927</v>
      </c>
      <c r="G120" s="244">
        <v>-521293</v>
      </c>
      <c r="H120" s="64">
        <v>3787109</v>
      </c>
      <c r="I120" s="229">
        <v>3559540</v>
      </c>
      <c r="J120" s="409">
        <v>-657464</v>
      </c>
      <c r="K120" s="365">
        <v>1257922</v>
      </c>
      <c r="L120" s="27">
        <f t="shared" si="23"/>
        <v>4159998</v>
      </c>
      <c r="M120" s="370">
        <f t="shared" si="24"/>
        <v>639.40946818321549</v>
      </c>
      <c r="N120" s="28">
        <v>629.51032305177034</v>
      </c>
      <c r="O120" s="355">
        <v>12</v>
      </c>
      <c r="P120" s="192">
        <f t="shared" si="16"/>
        <v>-20018764.219806053</v>
      </c>
      <c r="Q120" s="193">
        <f t="shared" si="17"/>
        <v>-0.82794826458931248</v>
      </c>
      <c r="R120" s="192">
        <f t="shared" si="25"/>
        <v>-3050.8778059019578</v>
      </c>
      <c r="S120" s="46"/>
      <c r="T120" s="70">
        <f t="shared" si="18"/>
        <v>-0.82821071457591944</v>
      </c>
      <c r="U120" s="70">
        <f t="shared" si="26"/>
        <v>-0.69437067747585557</v>
      </c>
      <c r="V120" s="93"/>
      <c r="W120" s="49"/>
      <c r="X120" s="100">
        <v>309</v>
      </c>
      <c r="Y120" s="95" t="s">
        <v>118</v>
      </c>
      <c r="Z120" s="96">
        <v>6552</v>
      </c>
      <c r="AA120" s="206">
        <v>14198915.469045386</v>
      </c>
      <c r="AB120" s="171">
        <v>6521468.7575545823</v>
      </c>
      <c r="AC120" s="207">
        <f t="shared" si="19"/>
        <v>20720384.226599969</v>
      </c>
      <c r="AD120" s="268">
        <v>-657464</v>
      </c>
      <c r="AE120" s="246">
        <v>4115841.9932060847</v>
      </c>
      <c r="AF120" s="208">
        <f t="shared" si="20"/>
        <v>24178762.219806053</v>
      </c>
      <c r="AG120" s="171">
        <f t="shared" si="21"/>
        <v>3690.2872740851731</v>
      </c>
    </row>
    <row r="121" spans="1:33">
      <c r="A121" s="346">
        <v>312</v>
      </c>
      <c r="B121" s="25" t="s">
        <v>119</v>
      </c>
      <c r="C121" s="74">
        <v>1232</v>
      </c>
      <c r="D121" s="47">
        <v>676288</v>
      </c>
      <c r="E121" s="368">
        <f t="shared" si="22"/>
        <v>652463</v>
      </c>
      <c r="F121" s="309">
        <v>61286</v>
      </c>
      <c r="G121" s="244">
        <v>-37461</v>
      </c>
      <c r="H121" s="64">
        <v>63056</v>
      </c>
      <c r="I121" s="229">
        <v>739344</v>
      </c>
      <c r="J121" s="409">
        <v>-284203</v>
      </c>
      <c r="K121" s="365">
        <v>284100</v>
      </c>
      <c r="L121" s="27">
        <f t="shared" si="23"/>
        <v>739241</v>
      </c>
      <c r="M121" s="370">
        <f t="shared" si="24"/>
        <v>600.03327922077926</v>
      </c>
      <c r="N121" s="28">
        <v>605.19964914053787</v>
      </c>
      <c r="O121" s="355">
        <v>13</v>
      </c>
      <c r="P121" s="192">
        <f t="shared" si="16"/>
        <v>-4311006.1273070639</v>
      </c>
      <c r="Q121" s="193">
        <f t="shared" si="17"/>
        <v>-0.85362280669338564</v>
      </c>
      <c r="R121" s="192">
        <f t="shared" si="25"/>
        <v>-3320.9660432225933</v>
      </c>
      <c r="S121" s="46"/>
      <c r="T121" s="70">
        <f t="shared" si="18"/>
        <v>-0.83170875087745877</v>
      </c>
      <c r="U121" s="70">
        <f t="shared" si="26"/>
        <v>-0.69815425307520562</v>
      </c>
      <c r="V121" s="93"/>
      <c r="W121" s="49"/>
      <c r="X121" s="100">
        <v>312</v>
      </c>
      <c r="Y121" s="95" t="s">
        <v>119</v>
      </c>
      <c r="Z121" s="96">
        <v>1288</v>
      </c>
      <c r="AA121" s="206">
        <v>3357706.6294849073</v>
      </c>
      <c r="AB121" s="171">
        <v>1035534.2778996892</v>
      </c>
      <c r="AC121" s="207">
        <f t="shared" si="19"/>
        <v>4393240.9073845968</v>
      </c>
      <c r="AD121" s="267">
        <v>-284203</v>
      </c>
      <c r="AE121" s="246">
        <v>941209.21992246679</v>
      </c>
      <c r="AF121" s="208">
        <f t="shared" si="20"/>
        <v>5050247.1273070639</v>
      </c>
      <c r="AG121" s="171">
        <f t="shared" si="21"/>
        <v>3920.9993224433724</v>
      </c>
    </row>
    <row r="122" spans="1:33">
      <c r="A122" s="346">
        <v>316</v>
      </c>
      <c r="B122" s="25" t="s">
        <v>120</v>
      </c>
      <c r="C122" s="74">
        <v>4245</v>
      </c>
      <c r="D122" s="47">
        <v>-154002</v>
      </c>
      <c r="E122" s="368">
        <f t="shared" si="22"/>
        <v>109717</v>
      </c>
      <c r="F122" s="309">
        <v>-110789</v>
      </c>
      <c r="G122" s="244">
        <v>-152930</v>
      </c>
      <c r="H122" s="64">
        <v>1836400</v>
      </c>
      <c r="I122" s="229">
        <v>1682398</v>
      </c>
      <c r="J122" s="409">
        <v>-1102722</v>
      </c>
      <c r="K122" s="365">
        <v>838077</v>
      </c>
      <c r="L122" s="27">
        <f t="shared" si="23"/>
        <v>1417753</v>
      </c>
      <c r="M122" s="370">
        <f t="shared" si="24"/>
        <v>333.98186101295641</v>
      </c>
      <c r="N122" s="28">
        <v>328.84242073709834</v>
      </c>
      <c r="O122" s="355">
        <v>7</v>
      </c>
      <c r="P122" s="192">
        <f t="shared" si="16"/>
        <v>-7908485.9964585826</v>
      </c>
      <c r="Q122" s="193">
        <f t="shared" si="17"/>
        <v>-0.84798234309260589</v>
      </c>
      <c r="R122" s="192">
        <f t="shared" si="25"/>
        <v>-1821.8755121859763</v>
      </c>
      <c r="S122" s="46"/>
      <c r="T122" s="70">
        <f t="shared" si="18"/>
        <v>-0.78117840188153265</v>
      </c>
      <c r="U122" s="70">
        <f t="shared" si="26"/>
        <v>-0.69418998104039065</v>
      </c>
      <c r="V122" s="93"/>
      <c r="W122" s="49"/>
      <c r="X122" s="100">
        <v>316</v>
      </c>
      <c r="Y122" s="95" t="s">
        <v>120</v>
      </c>
      <c r="Z122" s="96">
        <v>4326</v>
      </c>
      <c r="AA122" s="206">
        <v>4989304.3848548383</v>
      </c>
      <c r="AB122" s="171">
        <v>2699141.4288402544</v>
      </c>
      <c r="AC122" s="207">
        <f t="shared" si="19"/>
        <v>7688445.8136950927</v>
      </c>
      <c r="AD122" s="268">
        <v>-1102722</v>
      </c>
      <c r="AE122" s="246">
        <v>2740515.182763489</v>
      </c>
      <c r="AF122" s="208">
        <f t="shared" si="20"/>
        <v>9326238.9964585826</v>
      </c>
      <c r="AG122" s="171">
        <f t="shared" si="21"/>
        <v>2155.8573731989327</v>
      </c>
    </row>
    <row r="123" spans="1:33">
      <c r="A123" s="346">
        <v>317</v>
      </c>
      <c r="B123" s="25" t="s">
        <v>121</v>
      </c>
      <c r="C123" s="74">
        <v>2533</v>
      </c>
      <c r="D123" s="47">
        <v>3113379</v>
      </c>
      <c r="E123" s="368">
        <f t="shared" si="22"/>
        <v>1828404</v>
      </c>
      <c r="F123" s="309">
        <v>848028</v>
      </c>
      <c r="G123" s="244">
        <v>436947</v>
      </c>
      <c r="H123" s="64">
        <v>1442924</v>
      </c>
      <c r="I123" s="229">
        <v>4556303</v>
      </c>
      <c r="J123" s="409">
        <v>45173</v>
      </c>
      <c r="K123" s="365">
        <v>570292</v>
      </c>
      <c r="L123" s="27">
        <f t="shared" si="23"/>
        <v>5171768</v>
      </c>
      <c r="M123" s="370">
        <f t="shared" si="24"/>
        <v>2041.756020529017</v>
      </c>
      <c r="N123" s="28">
        <v>2033.5565870913474</v>
      </c>
      <c r="O123" s="355">
        <v>17</v>
      </c>
      <c r="P123" s="192">
        <f t="shared" si="16"/>
        <v>-7288295.1862476934</v>
      </c>
      <c r="Q123" s="193">
        <f t="shared" si="17"/>
        <v>-0.58493244193912786</v>
      </c>
      <c r="R123" s="192">
        <f t="shared" si="25"/>
        <v>-2867.6463381186163</v>
      </c>
      <c r="S123" s="46"/>
      <c r="T123" s="70">
        <f t="shared" si="18"/>
        <v>-0.56710670413081798</v>
      </c>
      <c r="U123" s="70">
        <f t="shared" si="26"/>
        <v>-0.69820338769436563</v>
      </c>
      <c r="V123" s="93"/>
      <c r="W123" s="49"/>
      <c r="X123" s="100">
        <v>317</v>
      </c>
      <c r="Y123" s="95" t="s">
        <v>121</v>
      </c>
      <c r="Z123" s="96">
        <v>2538</v>
      </c>
      <c r="AA123" s="206">
        <v>7381481.8101846594</v>
      </c>
      <c r="AB123" s="171">
        <v>3143751.6445207461</v>
      </c>
      <c r="AC123" s="207">
        <f t="shared" si="19"/>
        <v>10525233.454705406</v>
      </c>
      <c r="AD123" s="267">
        <v>45173</v>
      </c>
      <c r="AE123" s="246">
        <v>1889656.7315422881</v>
      </c>
      <c r="AF123" s="208">
        <f t="shared" si="20"/>
        <v>12460063.186247693</v>
      </c>
      <c r="AG123" s="171">
        <f t="shared" si="21"/>
        <v>4909.4023586476333</v>
      </c>
    </row>
    <row r="124" spans="1:33">
      <c r="A124" s="346">
        <v>320</v>
      </c>
      <c r="B124" s="25" t="s">
        <v>122</v>
      </c>
      <c r="C124" s="74">
        <v>7105</v>
      </c>
      <c r="D124" s="47">
        <v>4026423</v>
      </c>
      <c r="E124" s="368">
        <f t="shared" si="22"/>
        <v>1424882</v>
      </c>
      <c r="F124" s="309">
        <v>1216369</v>
      </c>
      <c r="G124" s="244">
        <v>1385172</v>
      </c>
      <c r="H124" s="64">
        <v>2612167</v>
      </c>
      <c r="I124" s="229">
        <v>6638590</v>
      </c>
      <c r="J124" s="409">
        <v>-236808</v>
      </c>
      <c r="K124" s="365">
        <v>1339412</v>
      </c>
      <c r="L124" s="27">
        <f t="shared" si="23"/>
        <v>7741194</v>
      </c>
      <c r="M124" s="370">
        <f t="shared" si="24"/>
        <v>1089.5417311752287</v>
      </c>
      <c r="N124" s="28">
        <v>1084.4558516042871</v>
      </c>
      <c r="O124" s="355">
        <v>19</v>
      </c>
      <c r="P124" s="192">
        <f t="shared" si="16"/>
        <v>-22582120.499648415</v>
      </c>
      <c r="Q124" s="193">
        <f t="shared" si="17"/>
        <v>-0.74471148264185449</v>
      </c>
      <c r="R124" s="192">
        <f t="shared" si="25"/>
        <v>-3127.3007802485527</v>
      </c>
      <c r="S124" s="46"/>
      <c r="T124" s="70">
        <f t="shared" si="18"/>
        <v>-0.74658051794792279</v>
      </c>
      <c r="U124" s="70">
        <f t="shared" si="26"/>
        <v>-0.69308193226710102</v>
      </c>
      <c r="V124" s="93"/>
      <c r="W124" s="49"/>
      <c r="X124" s="100">
        <v>320</v>
      </c>
      <c r="Y124" s="95" t="s">
        <v>122</v>
      </c>
      <c r="Z124" s="96">
        <v>7191</v>
      </c>
      <c r="AA124" s="206">
        <v>21664770.424457267</v>
      </c>
      <c r="AB124" s="171">
        <v>4531281.8531485433</v>
      </c>
      <c r="AC124" s="207">
        <f t="shared" si="19"/>
        <v>26196052.277605809</v>
      </c>
      <c r="AD124" s="268">
        <v>-236808</v>
      </c>
      <c r="AE124" s="246">
        <v>4364070.2220426062</v>
      </c>
      <c r="AF124" s="208">
        <f t="shared" si="20"/>
        <v>30323314.499648415</v>
      </c>
      <c r="AG124" s="171">
        <f t="shared" si="21"/>
        <v>4216.8425114237816</v>
      </c>
    </row>
    <row r="125" spans="1:33">
      <c r="A125" s="346">
        <v>322</v>
      </c>
      <c r="B125" s="25" t="s">
        <v>123</v>
      </c>
      <c r="C125" s="74">
        <v>6614</v>
      </c>
      <c r="D125" s="47">
        <v>7194017</v>
      </c>
      <c r="E125" s="368">
        <f t="shared" si="22"/>
        <v>4713484</v>
      </c>
      <c r="F125" s="309">
        <v>1247601</v>
      </c>
      <c r="G125" s="244">
        <v>1232932</v>
      </c>
      <c r="H125" s="64">
        <v>1998390</v>
      </c>
      <c r="I125" s="229">
        <v>9192407</v>
      </c>
      <c r="J125" s="409">
        <v>-653762</v>
      </c>
      <c r="K125" s="365">
        <v>1252492</v>
      </c>
      <c r="L125" s="27">
        <f t="shared" si="23"/>
        <v>9791137</v>
      </c>
      <c r="M125" s="370">
        <f t="shared" si="24"/>
        <v>1480.3654369519202</v>
      </c>
      <c r="N125" s="28">
        <v>1481.7678163024905</v>
      </c>
      <c r="O125" s="355">
        <v>2</v>
      </c>
      <c r="P125" s="192">
        <f t="shared" si="16"/>
        <v>-15170704.481016848</v>
      </c>
      <c r="Q125" s="193">
        <f t="shared" si="17"/>
        <v>-0.60775582172308762</v>
      </c>
      <c r="R125" s="192">
        <f t="shared" si="25"/>
        <v>-2296.5813751250735</v>
      </c>
      <c r="S125" s="46"/>
      <c r="T125" s="70">
        <f t="shared" si="18"/>
        <v>-0.57272624038645237</v>
      </c>
      <c r="U125" s="70">
        <f t="shared" si="26"/>
        <v>-0.69462671877717619</v>
      </c>
      <c r="V125" s="93"/>
      <c r="W125" s="49"/>
      <c r="X125" s="100">
        <v>322</v>
      </c>
      <c r="Y125" s="95" t="s">
        <v>123</v>
      </c>
      <c r="Z125" s="96">
        <v>6609</v>
      </c>
      <c r="AA125" s="206">
        <v>16312522.472179011</v>
      </c>
      <c r="AB125" s="171">
        <v>5201569.5898146164</v>
      </c>
      <c r="AC125" s="207">
        <f t="shared" si="19"/>
        <v>21514092.061993629</v>
      </c>
      <c r="AD125" s="267">
        <v>-653762</v>
      </c>
      <c r="AE125" s="246">
        <v>4101511.4190232181</v>
      </c>
      <c r="AF125" s="208">
        <f t="shared" si="20"/>
        <v>24961841.481016848</v>
      </c>
      <c r="AG125" s="171">
        <f t="shared" si="21"/>
        <v>3776.9468120769934</v>
      </c>
    </row>
    <row r="126" spans="1:33">
      <c r="A126" s="346">
        <v>398</v>
      </c>
      <c r="B126" s="25" t="s">
        <v>124</v>
      </c>
      <c r="C126" s="74">
        <v>120027</v>
      </c>
      <c r="D126" s="47">
        <v>51302459</v>
      </c>
      <c r="E126" s="368">
        <f t="shared" si="22"/>
        <v>19681656</v>
      </c>
      <c r="F126" s="309">
        <v>12854457</v>
      </c>
      <c r="G126" s="244">
        <v>18766346</v>
      </c>
      <c r="H126" s="64">
        <v>24612317</v>
      </c>
      <c r="I126" s="229">
        <v>75914776</v>
      </c>
      <c r="J126" s="409">
        <v>-3821811</v>
      </c>
      <c r="K126" s="365">
        <v>18522462</v>
      </c>
      <c r="L126" s="27">
        <f t="shared" si="23"/>
        <v>90615427</v>
      </c>
      <c r="M126" s="370">
        <f t="shared" si="24"/>
        <v>754.95869262749216</v>
      </c>
      <c r="N126" s="28">
        <v>752.16261928240817</v>
      </c>
      <c r="O126" s="355">
        <v>7</v>
      </c>
      <c r="P126" s="192">
        <f t="shared" si="16"/>
        <v>-155156629.09904292</v>
      </c>
      <c r="Q126" s="193">
        <f t="shared" si="17"/>
        <v>-0.63130297057252449</v>
      </c>
      <c r="R126" s="192">
        <f t="shared" si="25"/>
        <v>-1293.4148913423949</v>
      </c>
      <c r="S126" s="46"/>
      <c r="T126" s="70">
        <f t="shared" si="18"/>
        <v>-0.6014288531453873</v>
      </c>
      <c r="U126" s="70">
        <f t="shared" si="26"/>
        <v>-0.68673191311456661</v>
      </c>
      <c r="V126" s="93"/>
      <c r="W126" s="49"/>
      <c r="X126" s="100">
        <v>398</v>
      </c>
      <c r="Y126" s="95" t="s">
        <v>124</v>
      </c>
      <c r="Z126" s="96">
        <v>119984</v>
      </c>
      <c r="AA126" s="206">
        <v>157697853.10223067</v>
      </c>
      <c r="AB126" s="171">
        <v>32769461.451503258</v>
      </c>
      <c r="AC126" s="207">
        <f t="shared" si="19"/>
        <v>190467314.55373392</v>
      </c>
      <c r="AD126" s="268">
        <v>-3821811</v>
      </c>
      <c r="AE126" s="246">
        <v>59126552.545309</v>
      </c>
      <c r="AF126" s="208">
        <f t="shared" si="20"/>
        <v>245772056.09904292</v>
      </c>
      <c r="AG126" s="171">
        <f t="shared" si="21"/>
        <v>2048.373583969887</v>
      </c>
    </row>
    <row r="127" spans="1:33">
      <c r="A127" s="346">
        <v>399</v>
      </c>
      <c r="B127" s="25" t="s">
        <v>125</v>
      </c>
      <c r="C127" s="74">
        <v>7916</v>
      </c>
      <c r="D127" s="47">
        <v>1505541</v>
      </c>
      <c r="E127" s="368">
        <f t="shared" si="22"/>
        <v>4212905</v>
      </c>
      <c r="F127" s="309">
        <v>-1174178</v>
      </c>
      <c r="G127" s="243">
        <v>-1533186</v>
      </c>
      <c r="H127" s="64">
        <v>3221667</v>
      </c>
      <c r="I127" s="229">
        <v>4727208</v>
      </c>
      <c r="J127" s="409">
        <v>-377080</v>
      </c>
      <c r="K127" s="365">
        <v>1328501</v>
      </c>
      <c r="L127" s="27">
        <f t="shared" si="23"/>
        <v>5678629</v>
      </c>
      <c r="M127" s="370">
        <f t="shared" si="24"/>
        <v>717.360914603335</v>
      </c>
      <c r="N127" s="28">
        <v>716.27270558164059</v>
      </c>
      <c r="O127" s="355">
        <v>15</v>
      </c>
      <c r="P127" s="192">
        <f t="shared" si="16"/>
        <v>-13732296.13684503</v>
      </c>
      <c r="Q127" s="193">
        <f t="shared" si="17"/>
        <v>-0.70745191380801031</v>
      </c>
      <c r="R127" s="192">
        <f t="shared" si="25"/>
        <v>-1710.2185172182044</v>
      </c>
      <c r="S127" s="46"/>
      <c r="T127" s="70">
        <f t="shared" si="18"/>
        <v>-0.69262618452858016</v>
      </c>
      <c r="U127" s="70">
        <f t="shared" si="26"/>
        <v>-0.69866104310118393</v>
      </c>
      <c r="V127" s="93"/>
      <c r="W127" s="49"/>
      <c r="X127" s="100">
        <v>399</v>
      </c>
      <c r="Y127" s="95" t="s">
        <v>125</v>
      </c>
      <c r="Z127" s="96">
        <v>7996</v>
      </c>
      <c r="AA127" s="206">
        <v>11657314.113504823</v>
      </c>
      <c r="AB127" s="171">
        <v>3722031.0423272429</v>
      </c>
      <c r="AC127" s="207">
        <f t="shared" si="19"/>
        <v>15379345.155832067</v>
      </c>
      <c r="AD127" s="267">
        <v>-377080</v>
      </c>
      <c r="AE127" s="246">
        <v>4408659.9810129618</v>
      </c>
      <c r="AF127" s="208">
        <f t="shared" si="20"/>
        <v>19410925.13684503</v>
      </c>
      <c r="AG127" s="171">
        <f t="shared" si="21"/>
        <v>2427.5794318215394</v>
      </c>
    </row>
    <row r="128" spans="1:33">
      <c r="A128" s="346">
        <v>400</v>
      </c>
      <c r="B128" s="25" t="s">
        <v>126</v>
      </c>
      <c r="C128" s="74">
        <v>8456</v>
      </c>
      <c r="D128" s="47">
        <v>7098273</v>
      </c>
      <c r="E128" s="368">
        <f t="shared" si="22"/>
        <v>3377541</v>
      </c>
      <c r="F128" s="309">
        <v>2097678</v>
      </c>
      <c r="G128" s="244">
        <v>1623054</v>
      </c>
      <c r="H128" s="64">
        <v>3028423</v>
      </c>
      <c r="I128" s="229">
        <v>10126696</v>
      </c>
      <c r="J128" s="409">
        <v>994077</v>
      </c>
      <c r="K128" s="365">
        <v>1649467</v>
      </c>
      <c r="L128" s="27">
        <f t="shared" si="23"/>
        <v>12770240</v>
      </c>
      <c r="M128" s="370">
        <f t="shared" si="24"/>
        <v>1510.1986754966888</v>
      </c>
      <c r="N128" s="28">
        <v>1509.3615786367009</v>
      </c>
      <c r="O128" s="355">
        <v>2</v>
      </c>
      <c r="P128" s="192">
        <f t="shared" si="16"/>
        <v>-13056196.935536381</v>
      </c>
      <c r="Q128" s="193">
        <f t="shared" si="17"/>
        <v>-0.50553612827526573</v>
      </c>
      <c r="R128" s="192">
        <f t="shared" si="25"/>
        <v>-1539.6875946422319</v>
      </c>
      <c r="S128" s="46"/>
      <c r="T128" s="70">
        <f t="shared" si="18"/>
        <v>-0.47836398437454652</v>
      </c>
      <c r="U128" s="70">
        <f t="shared" si="26"/>
        <v>-0.69561539818046825</v>
      </c>
      <c r="V128" s="93"/>
      <c r="W128" s="49"/>
      <c r="X128" s="100">
        <v>400</v>
      </c>
      <c r="Y128" s="95" t="s">
        <v>126</v>
      </c>
      <c r="Z128" s="96">
        <v>8468</v>
      </c>
      <c r="AA128" s="206">
        <v>13996994.072420666</v>
      </c>
      <c r="AB128" s="171">
        <v>5416343.3825437156</v>
      </c>
      <c r="AC128" s="207">
        <f t="shared" si="19"/>
        <v>19413337.454964381</v>
      </c>
      <c r="AD128" s="268">
        <v>994077</v>
      </c>
      <c r="AE128" s="246">
        <v>5419022.4805720011</v>
      </c>
      <c r="AF128" s="208">
        <f t="shared" si="20"/>
        <v>25826436.935536381</v>
      </c>
      <c r="AG128" s="171">
        <f t="shared" si="21"/>
        <v>3049.8862701389207</v>
      </c>
    </row>
    <row r="129" spans="1:33">
      <c r="A129" s="346">
        <v>402</v>
      </c>
      <c r="B129" s="25" t="s">
        <v>127</v>
      </c>
      <c r="C129" s="74">
        <v>9247</v>
      </c>
      <c r="D129" s="47">
        <v>629567</v>
      </c>
      <c r="E129" s="368">
        <f t="shared" si="22"/>
        <v>2368295</v>
      </c>
      <c r="F129" s="309">
        <v>-783440</v>
      </c>
      <c r="G129" s="244">
        <v>-955288</v>
      </c>
      <c r="H129" s="64">
        <v>5014581</v>
      </c>
      <c r="I129" s="229">
        <v>5644148</v>
      </c>
      <c r="J129" s="409">
        <v>-209471</v>
      </c>
      <c r="K129" s="365">
        <v>1853417</v>
      </c>
      <c r="L129" s="27">
        <f t="shared" si="23"/>
        <v>7288094</v>
      </c>
      <c r="M129" s="370">
        <f t="shared" si="24"/>
        <v>788.15767275873259</v>
      </c>
      <c r="N129" s="28">
        <v>787.68823675820579</v>
      </c>
      <c r="O129" s="355">
        <v>11</v>
      </c>
      <c r="P129" s="192">
        <f t="shared" si="16"/>
        <v>-26423198.456414655</v>
      </c>
      <c r="Q129" s="193">
        <f t="shared" si="17"/>
        <v>-0.78380852619570196</v>
      </c>
      <c r="R129" s="192">
        <f t="shared" si="25"/>
        <v>-2814.2458810363792</v>
      </c>
      <c r="S129" s="46"/>
      <c r="T129" s="70">
        <f t="shared" si="18"/>
        <v>-0.79667904433326464</v>
      </c>
      <c r="U129" s="70">
        <f t="shared" si="26"/>
        <v>-0.69916792443705589</v>
      </c>
      <c r="V129" s="93"/>
      <c r="W129" s="49"/>
      <c r="X129" s="100">
        <v>402</v>
      </c>
      <c r="Y129" s="95" t="s">
        <v>127</v>
      </c>
      <c r="Z129" s="96">
        <v>9358</v>
      </c>
      <c r="AA129" s="206">
        <v>19054618.963388786</v>
      </c>
      <c r="AB129" s="171">
        <v>8705175.7980098259</v>
      </c>
      <c r="AC129" s="207">
        <f t="shared" si="19"/>
        <v>27759794.761398613</v>
      </c>
      <c r="AD129" s="267">
        <v>-209471</v>
      </c>
      <c r="AE129" s="246">
        <v>6160968.6950160442</v>
      </c>
      <c r="AF129" s="208">
        <f t="shared" si="20"/>
        <v>33711292.456414655</v>
      </c>
      <c r="AG129" s="171">
        <f t="shared" si="21"/>
        <v>3602.4035537951117</v>
      </c>
    </row>
    <row r="130" spans="1:33">
      <c r="A130" s="346">
        <v>403</v>
      </c>
      <c r="B130" s="25" t="s">
        <v>128</v>
      </c>
      <c r="C130" s="74">
        <v>2866</v>
      </c>
      <c r="D130" s="47">
        <v>1459362</v>
      </c>
      <c r="E130" s="368">
        <f t="shared" si="22"/>
        <v>759604</v>
      </c>
      <c r="F130" s="309">
        <v>551375</v>
      </c>
      <c r="G130" s="244">
        <v>148383</v>
      </c>
      <c r="H130" s="64">
        <v>1526725</v>
      </c>
      <c r="I130" s="229">
        <v>2986087</v>
      </c>
      <c r="J130" s="409">
        <v>-140203</v>
      </c>
      <c r="K130" s="365">
        <v>662091</v>
      </c>
      <c r="L130" s="27">
        <f t="shared" si="23"/>
        <v>3507975</v>
      </c>
      <c r="M130" s="370">
        <f t="shared" si="24"/>
        <v>1223.996859734822</v>
      </c>
      <c r="N130" s="28">
        <v>1216.572711628857</v>
      </c>
      <c r="O130" s="355">
        <v>14</v>
      </c>
      <c r="P130" s="192">
        <f t="shared" si="16"/>
        <v>-8979613.597187914</v>
      </c>
      <c r="Q130" s="193">
        <f t="shared" si="17"/>
        <v>-0.71908307415012351</v>
      </c>
      <c r="R130" s="192">
        <f t="shared" si="25"/>
        <v>-3045.2641991328405</v>
      </c>
      <c r="S130" s="46"/>
      <c r="T130" s="70">
        <f t="shared" si="18"/>
        <v>-0.71383522426234358</v>
      </c>
      <c r="U130" s="70">
        <f t="shared" si="26"/>
        <v>-0.69808064304417861</v>
      </c>
      <c r="V130" s="93"/>
      <c r="W130" s="49"/>
      <c r="X130" s="100">
        <v>403</v>
      </c>
      <c r="Y130" s="95" t="s">
        <v>128</v>
      </c>
      <c r="Z130" s="96">
        <v>2925</v>
      </c>
      <c r="AA130" s="206">
        <v>7426214.5580612207</v>
      </c>
      <c r="AB130" s="171">
        <v>3008637.1538682561</v>
      </c>
      <c r="AC130" s="207">
        <f t="shared" si="19"/>
        <v>10434851.711929478</v>
      </c>
      <c r="AD130" s="268">
        <v>-140203</v>
      </c>
      <c r="AE130" s="246">
        <v>2192939.8852584371</v>
      </c>
      <c r="AF130" s="208">
        <f t="shared" si="20"/>
        <v>12487588.597187914</v>
      </c>
      <c r="AG130" s="171">
        <f t="shared" si="21"/>
        <v>4269.2610588676625</v>
      </c>
    </row>
    <row r="131" spans="1:33">
      <c r="A131" s="346">
        <v>405</v>
      </c>
      <c r="B131" s="25" t="s">
        <v>129</v>
      </c>
      <c r="C131" s="74">
        <v>72634</v>
      </c>
      <c r="D131" s="47">
        <v>11660851</v>
      </c>
      <c r="E131" s="368">
        <f t="shared" si="22"/>
        <v>8167378</v>
      </c>
      <c r="F131" s="309">
        <v>-542374</v>
      </c>
      <c r="G131" s="244">
        <v>4035847</v>
      </c>
      <c r="H131" s="64">
        <v>9203077</v>
      </c>
      <c r="I131" s="229">
        <v>20863927</v>
      </c>
      <c r="J131" s="409">
        <v>-5667652</v>
      </c>
      <c r="K131" s="365">
        <v>11566830</v>
      </c>
      <c r="L131" s="27">
        <f t="shared" si="23"/>
        <v>26763105</v>
      </c>
      <c r="M131" s="370">
        <f t="shared" si="24"/>
        <v>368.46525043368121</v>
      </c>
      <c r="N131" s="28">
        <v>364.91663197946986</v>
      </c>
      <c r="O131" s="355">
        <v>9</v>
      </c>
      <c r="P131" s="192">
        <f t="shared" si="16"/>
        <v>-105188033.75660107</v>
      </c>
      <c r="Q131" s="193">
        <f t="shared" si="17"/>
        <v>-0.79717412633044715</v>
      </c>
      <c r="R131" s="192">
        <f t="shared" si="25"/>
        <v>-1447.4927297568045</v>
      </c>
      <c r="S131" s="46"/>
      <c r="T131" s="70">
        <f t="shared" si="18"/>
        <v>-0.79179584859382357</v>
      </c>
      <c r="U131" s="70">
        <f t="shared" si="26"/>
        <v>-0.69080752402858525</v>
      </c>
      <c r="V131" s="93"/>
      <c r="W131" s="49"/>
      <c r="X131" s="100">
        <v>405</v>
      </c>
      <c r="Y131" s="95" t="s">
        <v>129</v>
      </c>
      <c r="Z131" s="96">
        <v>72662</v>
      </c>
      <c r="AA131" s="206">
        <v>85126376.122624159</v>
      </c>
      <c r="AB131" s="171">
        <v>15082610.389356915</v>
      </c>
      <c r="AC131" s="207">
        <f t="shared" si="19"/>
        <v>100208986.51198107</v>
      </c>
      <c r="AD131" s="267">
        <v>-5667652</v>
      </c>
      <c r="AE131" s="246">
        <v>37409804.244620003</v>
      </c>
      <c r="AF131" s="208">
        <f t="shared" si="20"/>
        <v>131951138.75660107</v>
      </c>
      <c r="AG131" s="171">
        <f t="shared" si="21"/>
        <v>1815.9579801904856</v>
      </c>
    </row>
    <row r="132" spans="1:33">
      <c r="A132" s="346">
        <v>407</v>
      </c>
      <c r="B132" s="25" t="s">
        <v>130</v>
      </c>
      <c r="C132" s="74">
        <v>2580</v>
      </c>
      <c r="D132" s="47">
        <v>1480686</v>
      </c>
      <c r="E132" s="368">
        <f t="shared" si="22"/>
        <v>1136776</v>
      </c>
      <c r="F132" s="309">
        <v>231777</v>
      </c>
      <c r="G132" s="244">
        <v>112133</v>
      </c>
      <c r="H132" s="64">
        <v>1207079</v>
      </c>
      <c r="I132" s="229">
        <v>2687764</v>
      </c>
      <c r="J132" s="409">
        <v>-597059</v>
      </c>
      <c r="K132" s="365">
        <v>570515</v>
      </c>
      <c r="L132" s="27">
        <f t="shared" si="23"/>
        <v>2661220</v>
      </c>
      <c r="M132" s="370">
        <f t="shared" si="24"/>
        <v>1031.4806201550387</v>
      </c>
      <c r="N132" s="28">
        <v>1030.6206353800108</v>
      </c>
      <c r="O132" s="355">
        <v>1</v>
      </c>
      <c r="P132" s="192">
        <f t="shared" si="16"/>
        <v>-5841081.5877699424</v>
      </c>
      <c r="Q132" s="193">
        <f t="shared" si="17"/>
        <v>-0.68700004668994485</v>
      </c>
      <c r="R132" s="192">
        <f t="shared" si="25"/>
        <v>-2212.4345220692812</v>
      </c>
      <c r="S132" s="46"/>
      <c r="T132" s="70">
        <f t="shared" si="18"/>
        <v>-0.6265392125276773</v>
      </c>
      <c r="U132" s="70">
        <f t="shared" si="26"/>
        <v>-0.7001155962411032</v>
      </c>
      <c r="V132" s="93"/>
      <c r="W132" s="49"/>
      <c r="X132" s="100">
        <v>407</v>
      </c>
      <c r="Y132" s="95" t="s">
        <v>130</v>
      </c>
      <c r="Z132" s="96">
        <v>2621</v>
      </c>
      <c r="AA132" s="206">
        <v>5132117.6391969565</v>
      </c>
      <c r="AB132" s="171">
        <v>2064793.2284512066</v>
      </c>
      <c r="AC132" s="207">
        <f t="shared" si="19"/>
        <v>7196910.8676481629</v>
      </c>
      <c r="AD132" s="268">
        <v>-597059</v>
      </c>
      <c r="AE132" s="246">
        <v>1902449.7201217795</v>
      </c>
      <c r="AF132" s="208">
        <f t="shared" si="20"/>
        <v>8502301.5877699424</v>
      </c>
      <c r="AG132" s="171">
        <f t="shared" si="21"/>
        <v>3243.9151422243199</v>
      </c>
    </row>
    <row r="133" spans="1:33">
      <c r="A133" s="346">
        <v>408</v>
      </c>
      <c r="B133" s="25" t="s">
        <v>131</v>
      </c>
      <c r="C133" s="74">
        <v>14203</v>
      </c>
      <c r="D133" s="47">
        <v>6916952</v>
      </c>
      <c r="E133" s="368">
        <f t="shared" si="22"/>
        <v>5715312</v>
      </c>
      <c r="F133" s="309">
        <v>1127635</v>
      </c>
      <c r="G133" s="244">
        <v>74005</v>
      </c>
      <c r="H133" s="64">
        <v>6570034</v>
      </c>
      <c r="I133" s="229">
        <v>13486986</v>
      </c>
      <c r="J133" s="409">
        <v>149401</v>
      </c>
      <c r="K133" s="365">
        <v>2540921</v>
      </c>
      <c r="L133" s="27">
        <f t="shared" si="23"/>
        <v>16177308</v>
      </c>
      <c r="M133" s="370">
        <f t="shared" si="24"/>
        <v>1139.0064070970921</v>
      </c>
      <c r="N133" s="28">
        <v>1312.7402617575706</v>
      </c>
      <c r="O133" s="355">
        <v>14</v>
      </c>
      <c r="P133" s="192">
        <f t="shared" si="16"/>
        <v>-27465257.902169049</v>
      </c>
      <c r="Q133" s="193">
        <f t="shared" si="17"/>
        <v>-0.62932271131207751</v>
      </c>
      <c r="R133" s="192">
        <f t="shared" si="25"/>
        <v>-1929.8752399157092</v>
      </c>
      <c r="S133" s="46"/>
      <c r="T133" s="70">
        <f t="shared" si="18"/>
        <v>-0.61532916309726837</v>
      </c>
      <c r="U133" s="70">
        <f t="shared" si="26"/>
        <v>-0.698659387648357</v>
      </c>
      <c r="V133" s="93"/>
      <c r="W133" s="49"/>
      <c r="X133" s="100">
        <v>408</v>
      </c>
      <c r="Y133" s="95" t="s">
        <v>131</v>
      </c>
      <c r="Z133" s="96">
        <v>14221</v>
      </c>
      <c r="AA133" s="206">
        <v>24749188.247200504</v>
      </c>
      <c r="AB133" s="171">
        <v>10311920.384256091</v>
      </c>
      <c r="AC133" s="207">
        <f t="shared" si="19"/>
        <v>35061108.631456599</v>
      </c>
      <c r="AD133" s="267">
        <v>149401</v>
      </c>
      <c r="AE133" s="246">
        <v>8432056.2707124464</v>
      </c>
      <c r="AF133" s="208">
        <f t="shared" si="20"/>
        <v>43642565.902169049</v>
      </c>
      <c r="AG133" s="171">
        <f t="shared" si="21"/>
        <v>3068.8816470128013</v>
      </c>
    </row>
    <row r="134" spans="1:33">
      <c r="A134" s="346">
        <v>410</v>
      </c>
      <c r="B134" s="25" t="s">
        <v>132</v>
      </c>
      <c r="C134" s="74">
        <v>18788</v>
      </c>
      <c r="D134" s="47">
        <v>10882036</v>
      </c>
      <c r="E134" s="368">
        <f t="shared" si="22"/>
        <v>14245182</v>
      </c>
      <c r="F134" s="309">
        <v>-1687202</v>
      </c>
      <c r="G134" s="244">
        <v>-1675944</v>
      </c>
      <c r="H134" s="64">
        <v>8090771</v>
      </c>
      <c r="I134" s="229">
        <v>18972807</v>
      </c>
      <c r="J134" s="409">
        <v>-1273901</v>
      </c>
      <c r="K134" s="365">
        <v>2733331</v>
      </c>
      <c r="L134" s="27">
        <f t="shared" si="23"/>
        <v>20432237</v>
      </c>
      <c r="M134" s="370">
        <f t="shared" si="24"/>
        <v>1087.5152757078986</v>
      </c>
      <c r="N134" s="28">
        <v>1086.0021382799098</v>
      </c>
      <c r="O134" s="355">
        <v>13</v>
      </c>
      <c r="P134" s="192">
        <f t="shared" si="16"/>
        <v>-26070594.79535228</v>
      </c>
      <c r="Q134" s="193">
        <f t="shared" si="17"/>
        <v>-0.56062381125697169</v>
      </c>
      <c r="R134" s="192">
        <f t="shared" si="25"/>
        <v>-1383.0171471445842</v>
      </c>
      <c r="S134" s="46"/>
      <c r="T134" s="70">
        <f t="shared" si="18"/>
        <v>-0.51091290736706951</v>
      </c>
      <c r="U134" s="70">
        <f t="shared" si="26"/>
        <v>-0.69577076360878443</v>
      </c>
      <c r="V134" s="93"/>
      <c r="W134" s="49"/>
      <c r="X134" s="100">
        <v>410</v>
      </c>
      <c r="Y134" s="95" t="s">
        <v>132</v>
      </c>
      <c r="Z134" s="96">
        <v>18823</v>
      </c>
      <c r="AA134" s="206">
        <v>27313731.310557105</v>
      </c>
      <c r="AB134" s="171">
        <v>11478555.964624502</v>
      </c>
      <c r="AC134" s="207">
        <f t="shared" si="19"/>
        <v>38792287.275181606</v>
      </c>
      <c r="AD134" s="268">
        <v>-1273901</v>
      </c>
      <c r="AE134" s="246">
        <v>8984445.52017067</v>
      </c>
      <c r="AF134" s="208">
        <f t="shared" si="20"/>
        <v>46502831.79535228</v>
      </c>
      <c r="AG134" s="171">
        <f t="shared" si="21"/>
        <v>2470.5324228524828</v>
      </c>
    </row>
    <row r="135" spans="1:33">
      <c r="A135" s="346">
        <v>416</v>
      </c>
      <c r="B135" s="25" t="s">
        <v>133</v>
      </c>
      <c r="C135" s="74">
        <v>2917</v>
      </c>
      <c r="D135" s="47">
        <v>402719</v>
      </c>
      <c r="E135" s="368">
        <f t="shared" si="22"/>
        <v>1005997</v>
      </c>
      <c r="F135" s="309">
        <v>-338059</v>
      </c>
      <c r="G135" s="244">
        <v>-265219</v>
      </c>
      <c r="H135" s="64">
        <v>1316051</v>
      </c>
      <c r="I135" s="229">
        <v>1718770</v>
      </c>
      <c r="J135" s="409">
        <v>-621063</v>
      </c>
      <c r="K135" s="365">
        <v>516981</v>
      </c>
      <c r="L135" s="27">
        <f t="shared" si="23"/>
        <v>1614688</v>
      </c>
      <c r="M135" s="370">
        <f t="shared" si="24"/>
        <v>553.54405210833045</v>
      </c>
      <c r="N135" s="28">
        <v>550.99710531068001</v>
      </c>
      <c r="O135" s="355">
        <v>9</v>
      </c>
      <c r="P135" s="192">
        <f t="shared" si="16"/>
        <v>-5630203.8325202931</v>
      </c>
      <c r="Q135" s="193">
        <f t="shared" si="17"/>
        <v>-0.77712738335828324</v>
      </c>
      <c r="R135" s="192">
        <f t="shared" si="25"/>
        <v>-1890.7514379457493</v>
      </c>
      <c r="S135" s="245"/>
      <c r="T135" s="70">
        <f t="shared" si="18"/>
        <v>-0.71989856373541461</v>
      </c>
      <c r="U135" s="70">
        <f t="shared" si="26"/>
        <v>-0.70111756149756488</v>
      </c>
      <c r="V135" s="93"/>
      <c r="W135" s="49"/>
      <c r="X135" s="100">
        <v>416</v>
      </c>
      <c r="Y135" s="95" t="s">
        <v>133</v>
      </c>
      <c r="Z135" s="96">
        <v>2964</v>
      </c>
      <c r="AA135" s="206">
        <v>4167830.782257176</v>
      </c>
      <c r="AB135" s="171">
        <v>1968410.5127586781</v>
      </c>
      <c r="AC135" s="207">
        <f t="shared" si="19"/>
        <v>6136241.2950158538</v>
      </c>
      <c r="AD135" s="267">
        <v>-621063</v>
      </c>
      <c r="AE135" s="246">
        <v>1729713.537504439</v>
      </c>
      <c r="AF135" s="208">
        <f t="shared" si="20"/>
        <v>7244891.8325202931</v>
      </c>
      <c r="AG135" s="171">
        <f t="shared" si="21"/>
        <v>2444.2954900540799</v>
      </c>
    </row>
    <row r="136" spans="1:33">
      <c r="A136" s="346">
        <v>418</v>
      </c>
      <c r="B136" s="25" t="s">
        <v>134</v>
      </c>
      <c r="C136" s="74">
        <v>24164</v>
      </c>
      <c r="D136" s="47">
        <v>19031342</v>
      </c>
      <c r="E136" s="368">
        <f t="shared" si="22"/>
        <v>18879443</v>
      </c>
      <c r="F136" s="309">
        <v>-30707</v>
      </c>
      <c r="G136" s="244">
        <v>182606</v>
      </c>
      <c r="H136" s="64">
        <v>2683887</v>
      </c>
      <c r="I136" s="229">
        <v>21715229</v>
      </c>
      <c r="J136" s="409">
        <v>-2245054</v>
      </c>
      <c r="K136" s="365">
        <v>2888065</v>
      </c>
      <c r="L136" s="27">
        <f t="shared" si="23"/>
        <v>22358240</v>
      </c>
      <c r="M136" s="370">
        <f t="shared" si="24"/>
        <v>925.27065055454398</v>
      </c>
      <c r="N136" s="28">
        <v>922.5888504554681</v>
      </c>
      <c r="O136" s="355">
        <v>6</v>
      </c>
      <c r="P136" s="192">
        <f t="shared" si="16"/>
        <v>-9033210.5181299448</v>
      </c>
      <c r="Q136" s="193">
        <f t="shared" si="17"/>
        <v>-0.28776021397650509</v>
      </c>
      <c r="R136" s="192">
        <f t="shared" si="25"/>
        <v>-392.1479543694926</v>
      </c>
      <c r="S136" s="46"/>
      <c r="T136" s="70">
        <f t="shared" si="18"/>
        <v>-0.10638699965928355</v>
      </c>
      <c r="U136" s="70">
        <f t="shared" si="26"/>
        <v>-0.6906535074316259</v>
      </c>
      <c r="V136" s="93"/>
      <c r="W136" s="49"/>
      <c r="X136" s="100">
        <v>418</v>
      </c>
      <c r="Y136" s="95" t="s">
        <v>134</v>
      </c>
      <c r="Z136" s="96">
        <v>23828</v>
      </c>
      <c r="AA136" s="206">
        <v>24212757.205546852</v>
      </c>
      <c r="AB136" s="171">
        <v>87727.446892656357</v>
      </c>
      <c r="AC136" s="207">
        <f t="shared" si="19"/>
        <v>24300484.652439509</v>
      </c>
      <c r="AD136" s="268">
        <v>-2245054</v>
      </c>
      <c r="AE136" s="246">
        <v>9336019.8656904381</v>
      </c>
      <c r="AF136" s="208">
        <f t="shared" si="20"/>
        <v>31391450.518129945</v>
      </c>
      <c r="AG136" s="171">
        <f t="shared" si="21"/>
        <v>1317.4186049240366</v>
      </c>
    </row>
    <row r="137" spans="1:33">
      <c r="A137" s="346">
        <v>420</v>
      </c>
      <c r="B137" s="25" t="s">
        <v>135</v>
      </c>
      <c r="C137" s="74">
        <v>9280</v>
      </c>
      <c r="D137" s="47">
        <v>-1147138</v>
      </c>
      <c r="E137" s="368">
        <f t="shared" si="22"/>
        <v>774069</v>
      </c>
      <c r="F137" s="309">
        <v>-1101132</v>
      </c>
      <c r="G137" s="244">
        <v>-820075</v>
      </c>
      <c r="H137" s="64">
        <v>2306524</v>
      </c>
      <c r="I137" s="229">
        <v>1159386</v>
      </c>
      <c r="J137" s="409">
        <v>-991439</v>
      </c>
      <c r="K137" s="365">
        <v>1732710</v>
      </c>
      <c r="L137" s="27">
        <f t="shared" si="23"/>
        <v>1900657</v>
      </c>
      <c r="M137" s="370">
        <f t="shared" si="24"/>
        <v>204.81217672413794</v>
      </c>
      <c r="N137" s="28">
        <v>612.46004325055014</v>
      </c>
      <c r="O137" s="355">
        <v>11</v>
      </c>
      <c r="P137" s="192">
        <f t="shared" si="16"/>
        <v>-26898305.36289341</v>
      </c>
      <c r="Q137" s="193">
        <f t="shared" si="17"/>
        <v>-0.93400258745263198</v>
      </c>
      <c r="R137" s="192">
        <f t="shared" si="25"/>
        <v>-2858.255507055208</v>
      </c>
      <c r="S137" s="46"/>
      <c r="T137" s="70">
        <f t="shared" si="18"/>
        <v>-0.95186797266578826</v>
      </c>
      <c r="U137" s="70">
        <f t="shared" si="26"/>
        <v>-0.69616403135170279</v>
      </c>
      <c r="V137" s="93"/>
      <c r="W137" s="49"/>
      <c r="X137" s="100">
        <v>420</v>
      </c>
      <c r="Y137" s="95" t="s">
        <v>135</v>
      </c>
      <c r="Z137" s="96">
        <v>9402</v>
      </c>
      <c r="AA137" s="206">
        <v>19568764.423033409</v>
      </c>
      <c r="AB137" s="171">
        <v>4518855.9040647149</v>
      </c>
      <c r="AC137" s="207">
        <f t="shared" si="19"/>
        <v>24087620.327098124</v>
      </c>
      <c r="AD137" s="267">
        <v>-991439</v>
      </c>
      <c r="AE137" s="246">
        <v>5702781.0357952854</v>
      </c>
      <c r="AF137" s="208">
        <f t="shared" si="20"/>
        <v>28798962.36289341</v>
      </c>
      <c r="AG137" s="171">
        <f t="shared" si="21"/>
        <v>3063.0676837793458</v>
      </c>
    </row>
    <row r="138" spans="1:33">
      <c r="A138" s="346">
        <v>421</v>
      </c>
      <c r="B138" s="25" t="s">
        <v>136</v>
      </c>
      <c r="C138" s="74">
        <v>719</v>
      </c>
      <c r="D138" s="47">
        <v>671541</v>
      </c>
      <c r="E138" s="368">
        <f t="shared" si="22"/>
        <v>663505</v>
      </c>
      <c r="F138" s="309">
        <v>59125</v>
      </c>
      <c r="G138" s="244">
        <v>-51089</v>
      </c>
      <c r="H138" s="64">
        <v>87700</v>
      </c>
      <c r="I138" s="229">
        <v>759242</v>
      </c>
      <c r="J138" s="409">
        <v>-188960</v>
      </c>
      <c r="K138" s="365">
        <v>165143</v>
      </c>
      <c r="L138" s="27">
        <f t="shared" si="23"/>
        <v>735425</v>
      </c>
      <c r="M138" s="370">
        <f t="shared" si="24"/>
        <v>1022.8442280945758</v>
      </c>
      <c r="N138" s="28">
        <v>1016.0100382385048</v>
      </c>
      <c r="O138" s="355">
        <v>16</v>
      </c>
      <c r="P138" s="192">
        <f t="shared" si="16"/>
        <v>-2098124.9256427092</v>
      </c>
      <c r="Q138" s="193">
        <f t="shared" si="17"/>
        <v>-0.74045807580637912</v>
      </c>
      <c r="R138" s="192">
        <f t="shared" si="25"/>
        <v>-2901.7401564521133</v>
      </c>
      <c r="S138" s="46"/>
      <c r="T138" s="70">
        <f t="shared" si="18"/>
        <v>-0.69182539538200816</v>
      </c>
      <c r="U138" s="70">
        <f t="shared" si="26"/>
        <v>-0.70448709229455186</v>
      </c>
      <c r="V138" s="93"/>
      <c r="W138" s="49"/>
      <c r="X138" s="100">
        <v>421</v>
      </c>
      <c r="Y138" s="95" t="s">
        <v>136</v>
      </c>
      <c r="Z138" s="96">
        <v>722</v>
      </c>
      <c r="AA138" s="206">
        <v>1984495.5590827491</v>
      </c>
      <c r="AB138" s="171">
        <v>479179.21691361733</v>
      </c>
      <c r="AC138" s="207">
        <f t="shared" si="19"/>
        <v>2463674.7759963665</v>
      </c>
      <c r="AD138" s="268">
        <v>-188960</v>
      </c>
      <c r="AE138" s="246">
        <v>558835.14964634285</v>
      </c>
      <c r="AF138" s="208">
        <f t="shared" si="20"/>
        <v>2833549.9256427092</v>
      </c>
      <c r="AG138" s="171">
        <f t="shared" si="21"/>
        <v>3924.5843845466889</v>
      </c>
    </row>
    <row r="139" spans="1:33">
      <c r="A139" s="346">
        <v>422</v>
      </c>
      <c r="B139" s="25" t="s">
        <v>137</v>
      </c>
      <c r="C139" s="74">
        <v>10543</v>
      </c>
      <c r="D139" s="47">
        <v>4512112</v>
      </c>
      <c r="E139" s="368">
        <f t="shared" si="22"/>
        <v>1293176</v>
      </c>
      <c r="F139" s="309">
        <v>1734439</v>
      </c>
      <c r="G139" s="244">
        <v>1484497</v>
      </c>
      <c r="H139" s="64">
        <v>2662934</v>
      </c>
      <c r="I139" s="229">
        <v>7175045</v>
      </c>
      <c r="J139" s="409">
        <v>-426638</v>
      </c>
      <c r="K139" s="365">
        <v>2076251</v>
      </c>
      <c r="L139" s="27">
        <f t="shared" si="23"/>
        <v>8824658</v>
      </c>
      <c r="M139" s="370">
        <f t="shared" si="24"/>
        <v>837.01583989376843</v>
      </c>
      <c r="N139" s="28">
        <v>830.30666766362378</v>
      </c>
      <c r="O139" s="355">
        <v>12</v>
      </c>
      <c r="P139" s="192">
        <f t="shared" ref="P139:P202" si="27">L139-AF139</f>
        <v>-33485432.156184264</v>
      </c>
      <c r="Q139" s="193">
        <f t="shared" ref="Q139:Q202" si="28">P139/AF139</f>
        <v>-0.79142899560307034</v>
      </c>
      <c r="R139" s="192">
        <f t="shared" si="25"/>
        <v>-3110.1891378265659</v>
      </c>
      <c r="S139" s="46"/>
      <c r="T139" s="70">
        <f t="shared" ref="T139:T202" si="29">I139/AC139-1</f>
        <v>-0.80038228770112307</v>
      </c>
      <c r="U139" s="70">
        <f t="shared" si="26"/>
        <v>-0.69434527077163777</v>
      </c>
      <c r="V139" s="93"/>
      <c r="W139" s="49"/>
      <c r="X139" s="100">
        <v>422</v>
      </c>
      <c r="Y139" s="95" t="s">
        <v>137</v>
      </c>
      <c r="Z139" s="96">
        <v>10719</v>
      </c>
      <c r="AA139" s="206">
        <v>29388531.597799383</v>
      </c>
      <c r="AB139" s="171">
        <v>6555398.0133023914</v>
      </c>
      <c r="AC139" s="207">
        <f t="shared" ref="AC139:AC202" si="30">AA139+AB139</f>
        <v>35943929.611101776</v>
      </c>
      <c r="AD139" s="267">
        <v>-426638</v>
      </c>
      <c r="AE139" s="246">
        <v>6792798.5450824862</v>
      </c>
      <c r="AF139" s="208">
        <f t="shared" ref="AF139:AF202" si="31">SUM(AC139+AD139+AE139)</f>
        <v>42310090.156184264</v>
      </c>
      <c r="AG139" s="171">
        <f t="shared" ref="AG139:AG202" si="32">AF139/Z139</f>
        <v>3947.2049777203342</v>
      </c>
    </row>
    <row r="140" spans="1:33">
      <c r="A140" s="346">
        <v>423</v>
      </c>
      <c r="B140" s="25" t="s">
        <v>138</v>
      </c>
      <c r="C140" s="74">
        <v>20291</v>
      </c>
      <c r="D140" s="47">
        <v>12704709</v>
      </c>
      <c r="E140" s="368">
        <f t="shared" ref="E140:E203" si="33">D140-F140-G140</f>
        <v>11000755</v>
      </c>
      <c r="F140" s="309">
        <v>1467114</v>
      </c>
      <c r="G140" s="244">
        <v>236840</v>
      </c>
      <c r="H140" s="64">
        <v>2980870</v>
      </c>
      <c r="I140" s="229">
        <v>15685579</v>
      </c>
      <c r="J140" s="409">
        <v>-1547743</v>
      </c>
      <c r="K140" s="365">
        <v>2527929</v>
      </c>
      <c r="L140" s="27">
        <f t="shared" ref="L140:L203" si="34">SUM(I140:K140)</f>
        <v>16665765</v>
      </c>
      <c r="M140" s="370">
        <f t="shared" ref="M140:M203" si="35">L140/C140</f>
        <v>821.33778522497664</v>
      </c>
      <c r="N140" s="28">
        <v>902.64964981313676</v>
      </c>
      <c r="O140" s="355">
        <v>2</v>
      </c>
      <c r="P140" s="192">
        <f t="shared" si="27"/>
        <v>-10353314.934943244</v>
      </c>
      <c r="Q140" s="193">
        <f t="shared" si="28"/>
        <v>-0.38318532532832494</v>
      </c>
      <c r="R140" s="192">
        <f t="shared" ref="R140:R203" si="36">M140-AG140</f>
        <v>-519.82571794901537</v>
      </c>
      <c r="S140" s="46"/>
      <c r="T140" s="70">
        <f t="shared" si="29"/>
        <v>-0.22810974356545277</v>
      </c>
      <c r="U140" s="70">
        <f t="shared" ref="U140:U203" si="37">K140/AE140-1</f>
        <v>-0.69342928319522623</v>
      </c>
      <c r="V140" s="93"/>
      <c r="W140" s="49"/>
      <c r="X140" s="100">
        <v>423</v>
      </c>
      <c r="Y140" s="95" t="s">
        <v>138</v>
      </c>
      <c r="Z140" s="96">
        <v>20146</v>
      </c>
      <c r="AA140" s="206">
        <v>20227346.47580228</v>
      </c>
      <c r="AB140" s="171">
        <v>93649.765883101572</v>
      </c>
      <c r="AC140" s="207">
        <f t="shared" si="30"/>
        <v>20320996.241685383</v>
      </c>
      <c r="AD140" s="268">
        <v>-1547743</v>
      </c>
      <c r="AE140" s="246">
        <v>8245826.6932578599</v>
      </c>
      <c r="AF140" s="208">
        <f t="shared" si="31"/>
        <v>27019079.934943244</v>
      </c>
      <c r="AG140" s="171">
        <f t="shared" si="32"/>
        <v>1341.163503173992</v>
      </c>
    </row>
    <row r="141" spans="1:33">
      <c r="A141" s="346">
        <v>425</v>
      </c>
      <c r="B141" s="25" t="s">
        <v>139</v>
      </c>
      <c r="C141" s="74">
        <v>10218</v>
      </c>
      <c r="D141" s="47">
        <v>12942124</v>
      </c>
      <c r="E141" s="368">
        <f t="shared" si="33"/>
        <v>16259553</v>
      </c>
      <c r="F141" s="309">
        <v>-1316065</v>
      </c>
      <c r="G141" s="243">
        <v>-2001364</v>
      </c>
      <c r="H141" s="64">
        <v>5636773</v>
      </c>
      <c r="I141" s="229">
        <v>18578897</v>
      </c>
      <c r="J141" s="409">
        <v>648400</v>
      </c>
      <c r="K141" s="365">
        <v>1202177</v>
      </c>
      <c r="L141" s="27">
        <f t="shared" si="34"/>
        <v>20429474</v>
      </c>
      <c r="M141" s="370">
        <f t="shared" si="35"/>
        <v>1999.3613231552163</v>
      </c>
      <c r="N141" s="28">
        <v>1993.5433125790164</v>
      </c>
      <c r="O141" s="355">
        <v>17</v>
      </c>
      <c r="P141" s="192">
        <f t="shared" si="27"/>
        <v>-8828471.5028894953</v>
      </c>
      <c r="Q141" s="193">
        <f t="shared" si="28"/>
        <v>-0.30174611891383835</v>
      </c>
      <c r="R141" s="192">
        <f t="shared" si="36"/>
        <v>-858.41807740050717</v>
      </c>
      <c r="S141" s="46"/>
      <c r="T141" s="70">
        <f t="shared" si="29"/>
        <v>-0.24609772243838246</v>
      </c>
      <c r="U141" s="70">
        <f t="shared" si="37"/>
        <v>-0.69687193223158517</v>
      </c>
      <c r="V141" s="93"/>
      <c r="W141" s="49"/>
      <c r="X141" s="100">
        <v>425</v>
      </c>
      <c r="Y141" s="95" t="s">
        <v>139</v>
      </c>
      <c r="Z141" s="96">
        <v>10238</v>
      </c>
      <c r="AA141" s="206">
        <v>17020469.140445128</v>
      </c>
      <c r="AB141" s="171">
        <v>7623171.7570072841</v>
      </c>
      <c r="AC141" s="207">
        <f t="shared" si="30"/>
        <v>24643640.897452414</v>
      </c>
      <c r="AD141" s="267">
        <v>648400</v>
      </c>
      <c r="AE141" s="246">
        <v>3965904.6054370813</v>
      </c>
      <c r="AF141" s="208">
        <f t="shared" si="31"/>
        <v>29257945.502889495</v>
      </c>
      <c r="AG141" s="171">
        <f t="shared" si="32"/>
        <v>2857.7794005557234</v>
      </c>
    </row>
    <row r="142" spans="1:33">
      <c r="A142" s="346">
        <v>426</v>
      </c>
      <c r="B142" s="25" t="s">
        <v>140</v>
      </c>
      <c r="C142" s="74">
        <v>11979</v>
      </c>
      <c r="D142" s="47">
        <v>4687741</v>
      </c>
      <c r="E142" s="368">
        <f t="shared" si="33"/>
        <v>5325743</v>
      </c>
      <c r="F142" s="309">
        <v>-310908</v>
      </c>
      <c r="G142" s="244">
        <v>-327094</v>
      </c>
      <c r="H142" s="64">
        <v>6404507</v>
      </c>
      <c r="I142" s="229">
        <v>11092248</v>
      </c>
      <c r="J142" s="409">
        <v>-2735730</v>
      </c>
      <c r="K142" s="365">
        <v>2103718</v>
      </c>
      <c r="L142" s="27">
        <f t="shared" si="34"/>
        <v>10460236</v>
      </c>
      <c r="M142" s="370">
        <f t="shared" si="35"/>
        <v>873.21445863594624</v>
      </c>
      <c r="N142" s="28">
        <v>870.65054091413265</v>
      </c>
      <c r="O142" s="355">
        <v>12</v>
      </c>
      <c r="P142" s="192">
        <f t="shared" si="27"/>
        <v>-21103769.143884271</v>
      </c>
      <c r="Q142" s="193">
        <f t="shared" si="28"/>
        <v>-0.66860238577718212</v>
      </c>
      <c r="R142" s="192">
        <f t="shared" si="36"/>
        <v>-1758.4351281478016</v>
      </c>
      <c r="S142" s="46"/>
      <c r="T142" s="70">
        <f t="shared" si="29"/>
        <v>-0.59417995102552013</v>
      </c>
      <c r="U142" s="70">
        <f t="shared" si="37"/>
        <v>-0.69803723071811208</v>
      </c>
      <c r="V142" s="93"/>
      <c r="W142" s="49"/>
      <c r="X142" s="100">
        <v>426</v>
      </c>
      <c r="Y142" s="95" t="s">
        <v>140</v>
      </c>
      <c r="Z142" s="96">
        <v>11994</v>
      </c>
      <c r="AA142" s="206">
        <v>17693040.636471119</v>
      </c>
      <c r="AB142" s="171">
        <v>9639881.9927347619</v>
      </c>
      <c r="AC142" s="207">
        <f t="shared" si="30"/>
        <v>27332922.629205883</v>
      </c>
      <c r="AD142" s="268">
        <v>-2735730</v>
      </c>
      <c r="AE142" s="246">
        <v>6966812.5146783898</v>
      </c>
      <c r="AF142" s="208">
        <f t="shared" si="31"/>
        <v>31564005.143884271</v>
      </c>
      <c r="AG142" s="171">
        <f t="shared" si="32"/>
        <v>2631.649586783748</v>
      </c>
    </row>
    <row r="143" spans="1:33">
      <c r="A143" s="346">
        <v>430</v>
      </c>
      <c r="B143" s="25" t="s">
        <v>141</v>
      </c>
      <c r="C143" s="74">
        <v>15628</v>
      </c>
      <c r="D143" s="47">
        <v>2524091</v>
      </c>
      <c r="E143" s="368">
        <f t="shared" si="33"/>
        <v>1753052</v>
      </c>
      <c r="F143" s="309">
        <v>526366</v>
      </c>
      <c r="G143" s="244">
        <v>244673</v>
      </c>
      <c r="H143" s="64">
        <v>6287059</v>
      </c>
      <c r="I143" s="229">
        <v>8811150</v>
      </c>
      <c r="J143" s="409">
        <v>-1735378</v>
      </c>
      <c r="K143" s="365">
        <v>3093306</v>
      </c>
      <c r="L143" s="27">
        <f t="shared" si="34"/>
        <v>10169078</v>
      </c>
      <c r="M143" s="370">
        <f t="shared" si="35"/>
        <v>650.69605835679545</v>
      </c>
      <c r="N143" s="28">
        <v>647.54291844822149</v>
      </c>
      <c r="O143" s="355">
        <v>2</v>
      </c>
      <c r="P143" s="192">
        <f t="shared" si="27"/>
        <v>-38536496.11535342</v>
      </c>
      <c r="Q143" s="193">
        <f t="shared" si="28"/>
        <v>-0.7912132608083885</v>
      </c>
      <c r="R143" s="192">
        <f t="shared" si="36"/>
        <v>-2437.7994467385388</v>
      </c>
      <c r="S143" s="46"/>
      <c r="T143" s="70">
        <f t="shared" si="29"/>
        <v>-0.78109808351977073</v>
      </c>
      <c r="U143" s="70">
        <f t="shared" si="37"/>
        <v>-0.69641811742624249</v>
      </c>
      <c r="V143" s="93"/>
      <c r="W143" s="49"/>
      <c r="X143" s="100">
        <v>430</v>
      </c>
      <c r="Y143" s="95" t="s">
        <v>141</v>
      </c>
      <c r="Z143" s="96">
        <v>15770</v>
      </c>
      <c r="AA143" s="206">
        <v>29349401.17783748</v>
      </c>
      <c r="AB143" s="171">
        <v>10902187.943337727</v>
      </c>
      <c r="AC143" s="207">
        <f t="shared" si="30"/>
        <v>40251589.121175207</v>
      </c>
      <c r="AD143" s="267">
        <v>-1735378</v>
      </c>
      <c r="AE143" s="246">
        <v>10189362.994178213</v>
      </c>
      <c r="AF143" s="208">
        <f t="shared" si="31"/>
        <v>48705574.11535342</v>
      </c>
      <c r="AG143" s="171">
        <f t="shared" si="32"/>
        <v>3088.495505095334</v>
      </c>
    </row>
    <row r="144" spans="1:33">
      <c r="A144" s="346">
        <v>433</v>
      </c>
      <c r="B144" s="25" t="s">
        <v>142</v>
      </c>
      <c r="C144" s="74">
        <v>7799</v>
      </c>
      <c r="D144" s="47">
        <v>3375553</v>
      </c>
      <c r="E144" s="368">
        <f t="shared" si="33"/>
        <v>2283797</v>
      </c>
      <c r="F144" s="309">
        <v>575408</v>
      </c>
      <c r="G144" s="244">
        <v>516348</v>
      </c>
      <c r="H144" s="64">
        <v>2334460</v>
      </c>
      <c r="I144" s="229">
        <v>5710013</v>
      </c>
      <c r="J144" s="409">
        <v>-585101</v>
      </c>
      <c r="K144" s="365">
        <v>1499381</v>
      </c>
      <c r="L144" s="27">
        <f t="shared" si="34"/>
        <v>6624293</v>
      </c>
      <c r="M144" s="370">
        <f t="shared" si="35"/>
        <v>849.37722784972436</v>
      </c>
      <c r="N144" s="28">
        <v>906.95293576020356</v>
      </c>
      <c r="O144" s="355">
        <v>5</v>
      </c>
      <c r="P144" s="192">
        <f t="shared" si="27"/>
        <v>-12104917.038966276</v>
      </c>
      <c r="Q144" s="193">
        <f t="shared" si="28"/>
        <v>-0.64631220504131759</v>
      </c>
      <c r="R144" s="192">
        <f t="shared" si="36"/>
        <v>-1535.5979458375641</v>
      </c>
      <c r="S144" s="46"/>
      <c r="T144" s="70">
        <f t="shared" si="29"/>
        <v>-0.60467977569482168</v>
      </c>
      <c r="U144" s="70">
        <f t="shared" si="37"/>
        <v>-0.69213732571767828</v>
      </c>
      <c r="V144" s="93"/>
      <c r="W144" s="49"/>
      <c r="X144" s="100">
        <v>433</v>
      </c>
      <c r="Y144" s="95" t="s">
        <v>142</v>
      </c>
      <c r="Z144" s="96">
        <v>7853</v>
      </c>
      <c r="AA144" s="206">
        <v>10315524.153107958</v>
      </c>
      <c r="AB144" s="171">
        <v>4128495.2745244568</v>
      </c>
      <c r="AC144" s="207">
        <f t="shared" si="30"/>
        <v>14444019.427632414</v>
      </c>
      <c r="AD144" s="268">
        <v>-585101</v>
      </c>
      <c r="AE144" s="246">
        <v>4870291.6113338601</v>
      </c>
      <c r="AF144" s="208">
        <f t="shared" si="31"/>
        <v>18729210.038966276</v>
      </c>
      <c r="AG144" s="171">
        <f t="shared" si="32"/>
        <v>2384.9751736872886</v>
      </c>
    </row>
    <row r="145" spans="1:33">
      <c r="A145" s="346">
        <v>434</v>
      </c>
      <c r="B145" s="25" t="s">
        <v>143</v>
      </c>
      <c r="C145" s="74">
        <v>14643</v>
      </c>
      <c r="D145" s="47">
        <v>7534781</v>
      </c>
      <c r="E145" s="368">
        <f t="shared" si="33"/>
        <v>3862079</v>
      </c>
      <c r="F145" s="309">
        <v>2242491</v>
      </c>
      <c r="G145" s="244">
        <v>1430211</v>
      </c>
      <c r="H145" s="64">
        <v>1902749</v>
      </c>
      <c r="I145" s="229">
        <v>9437530</v>
      </c>
      <c r="J145" s="409">
        <v>-811207</v>
      </c>
      <c r="K145" s="365">
        <v>2677642</v>
      </c>
      <c r="L145" s="27">
        <f t="shared" si="34"/>
        <v>11303965</v>
      </c>
      <c r="M145" s="370">
        <f t="shared" si="35"/>
        <v>771.97056614081816</v>
      </c>
      <c r="N145" s="28">
        <v>760.66254391184748</v>
      </c>
      <c r="O145" s="355">
        <v>1</v>
      </c>
      <c r="P145" s="192">
        <f t="shared" si="27"/>
        <v>-24025221.484059155</v>
      </c>
      <c r="Q145" s="193">
        <f t="shared" si="28"/>
        <v>-0.68003891046003984</v>
      </c>
      <c r="R145" s="192">
        <f t="shared" si="36"/>
        <v>-1624.0407247414576</v>
      </c>
      <c r="S145" s="46"/>
      <c r="T145" s="70">
        <f t="shared" si="29"/>
        <v>-0.65731944276444831</v>
      </c>
      <c r="U145" s="70">
        <f t="shared" si="37"/>
        <v>-0.68864917230955491</v>
      </c>
      <c r="V145" s="93"/>
      <c r="W145" s="49"/>
      <c r="X145" s="100">
        <v>434</v>
      </c>
      <c r="Y145" s="95" t="s">
        <v>143</v>
      </c>
      <c r="Z145" s="96">
        <v>14745</v>
      </c>
      <c r="AA145" s="206">
        <v>23820585.329151709</v>
      </c>
      <c r="AB145" s="171">
        <v>3719728.2390698814</v>
      </c>
      <c r="AC145" s="207">
        <f t="shared" si="30"/>
        <v>27540313.568221591</v>
      </c>
      <c r="AD145" s="267">
        <v>-811207</v>
      </c>
      <c r="AE145" s="246">
        <v>8600079.9158375673</v>
      </c>
      <c r="AF145" s="208">
        <f t="shared" si="31"/>
        <v>35329186.484059155</v>
      </c>
      <c r="AG145" s="171">
        <f t="shared" si="32"/>
        <v>2396.0112908822757</v>
      </c>
    </row>
    <row r="146" spans="1:33">
      <c r="A146" s="346">
        <v>435</v>
      </c>
      <c r="B146" s="25" t="s">
        <v>144</v>
      </c>
      <c r="C146" s="74">
        <v>703</v>
      </c>
      <c r="D146" s="47">
        <v>711348</v>
      </c>
      <c r="E146" s="368">
        <f t="shared" si="33"/>
        <v>87048</v>
      </c>
      <c r="F146" s="309">
        <v>281995</v>
      </c>
      <c r="G146" s="244">
        <v>342305</v>
      </c>
      <c r="H146" s="64">
        <v>2067</v>
      </c>
      <c r="I146" s="229">
        <v>713415</v>
      </c>
      <c r="J146" s="409">
        <v>-182564</v>
      </c>
      <c r="K146" s="365">
        <v>149405</v>
      </c>
      <c r="L146" s="27">
        <f t="shared" si="34"/>
        <v>680256</v>
      </c>
      <c r="M146" s="370">
        <f t="shared" si="35"/>
        <v>967.64722617354198</v>
      </c>
      <c r="N146" s="28">
        <v>944.56640190966766</v>
      </c>
      <c r="O146" s="355">
        <v>13</v>
      </c>
      <c r="P146" s="192">
        <f t="shared" si="27"/>
        <v>-1831189.7755623828</v>
      </c>
      <c r="Q146" s="193">
        <f t="shared" si="28"/>
        <v>-0.72913769167575526</v>
      </c>
      <c r="R146" s="192">
        <f t="shared" si="36"/>
        <v>-2625.2651852175636</v>
      </c>
      <c r="S146" s="46"/>
      <c r="T146" s="70">
        <f t="shared" si="29"/>
        <v>-0.67492321402718591</v>
      </c>
      <c r="U146" s="70">
        <f t="shared" si="37"/>
        <v>-0.70083411577053112</v>
      </c>
      <c r="V146" s="93"/>
      <c r="W146" s="49"/>
      <c r="X146" s="100">
        <v>435</v>
      </c>
      <c r="Y146" s="95" t="s">
        <v>144</v>
      </c>
      <c r="Z146" s="96">
        <v>699</v>
      </c>
      <c r="AA146" s="206">
        <v>1870647.7421377704</v>
      </c>
      <c r="AB146" s="171">
        <v>323956.82756430109</v>
      </c>
      <c r="AC146" s="207">
        <f t="shared" si="30"/>
        <v>2194604.5697020716</v>
      </c>
      <c r="AD146" s="268">
        <v>-182564</v>
      </c>
      <c r="AE146" s="246">
        <v>499405.20586031134</v>
      </c>
      <c r="AF146" s="208">
        <f t="shared" si="31"/>
        <v>2511445.7755623828</v>
      </c>
      <c r="AG146" s="171">
        <f t="shared" si="32"/>
        <v>3592.9124113911057</v>
      </c>
    </row>
    <row r="147" spans="1:33">
      <c r="A147" s="346">
        <v>436</v>
      </c>
      <c r="B147" s="25" t="s">
        <v>145</v>
      </c>
      <c r="C147" s="74">
        <v>2018</v>
      </c>
      <c r="D147" s="47">
        <v>2881447</v>
      </c>
      <c r="E147" s="368">
        <f t="shared" si="33"/>
        <v>2457391</v>
      </c>
      <c r="F147" s="309">
        <v>348525</v>
      </c>
      <c r="G147" s="244">
        <v>75531</v>
      </c>
      <c r="H147" s="64">
        <v>1491646</v>
      </c>
      <c r="I147" s="229">
        <v>4373093</v>
      </c>
      <c r="J147" s="409">
        <v>-336778</v>
      </c>
      <c r="K147" s="365">
        <v>322447</v>
      </c>
      <c r="L147" s="27">
        <f t="shared" si="34"/>
        <v>4358762</v>
      </c>
      <c r="M147" s="370">
        <f t="shared" si="35"/>
        <v>2159.9415262636276</v>
      </c>
      <c r="N147" s="28">
        <v>2241.1658033184613</v>
      </c>
      <c r="O147" s="355">
        <v>17</v>
      </c>
      <c r="P147" s="192">
        <f t="shared" si="27"/>
        <v>-2697643.7162108552</v>
      </c>
      <c r="Q147" s="193">
        <f t="shared" si="28"/>
        <v>-0.38229713889799327</v>
      </c>
      <c r="R147" s="192">
        <f t="shared" si="36"/>
        <v>-1305.8766054705843</v>
      </c>
      <c r="S147" s="46"/>
      <c r="T147" s="70">
        <f t="shared" si="29"/>
        <v>-0.30810517189374598</v>
      </c>
      <c r="U147" s="70">
        <f t="shared" si="37"/>
        <v>-0.69941305401379728</v>
      </c>
      <c r="V147" s="93"/>
      <c r="W147" s="49"/>
      <c r="X147" s="100">
        <v>436</v>
      </c>
      <c r="Y147" s="95" t="s">
        <v>145</v>
      </c>
      <c r="Z147" s="96">
        <v>2036</v>
      </c>
      <c r="AA147" s="206">
        <v>4106017.8341014069</v>
      </c>
      <c r="AB147" s="171">
        <v>2214441.3200294948</v>
      </c>
      <c r="AC147" s="207">
        <f t="shared" si="30"/>
        <v>6320459.1541309021</v>
      </c>
      <c r="AD147" s="267">
        <v>-336778</v>
      </c>
      <c r="AE147" s="246">
        <v>1072724.5620799535</v>
      </c>
      <c r="AF147" s="208">
        <f t="shared" si="31"/>
        <v>7056405.7162108552</v>
      </c>
      <c r="AG147" s="171">
        <f t="shared" si="32"/>
        <v>3465.8181317342119</v>
      </c>
    </row>
    <row r="148" spans="1:33">
      <c r="A148" s="346">
        <v>440</v>
      </c>
      <c r="B148" s="25" t="s">
        <v>146</v>
      </c>
      <c r="C148" s="74">
        <v>5622</v>
      </c>
      <c r="D148" s="47">
        <v>7302108</v>
      </c>
      <c r="E148" s="368">
        <f t="shared" si="33"/>
        <v>10010874</v>
      </c>
      <c r="F148" s="309">
        <v>-1326490</v>
      </c>
      <c r="G148" s="244">
        <v>-1382276</v>
      </c>
      <c r="H148" s="64">
        <v>3227863</v>
      </c>
      <c r="I148" s="229">
        <v>10529971</v>
      </c>
      <c r="J148" s="409">
        <v>-1244698</v>
      </c>
      <c r="K148" s="365">
        <v>755224</v>
      </c>
      <c r="L148" s="27">
        <f t="shared" si="34"/>
        <v>10040497</v>
      </c>
      <c r="M148" s="370">
        <f t="shared" si="35"/>
        <v>1785.9297403059409</v>
      </c>
      <c r="N148" s="28">
        <v>1725.5807091229112</v>
      </c>
      <c r="O148" s="355">
        <v>15</v>
      </c>
      <c r="P148" s="192">
        <f t="shared" si="27"/>
        <v>-6461650.1541811284</v>
      </c>
      <c r="Q148" s="193">
        <f t="shared" si="28"/>
        <v>-0.39156420639140577</v>
      </c>
      <c r="R148" s="192">
        <f t="shared" si="36"/>
        <v>-1196.0267385847583</v>
      </c>
      <c r="S148" s="46"/>
      <c r="T148" s="70">
        <f t="shared" si="29"/>
        <v>-0.30970076024939863</v>
      </c>
      <c r="U148" s="70">
        <f t="shared" si="37"/>
        <v>-0.6970175807163419</v>
      </c>
      <c r="V148" s="93"/>
      <c r="W148" s="49"/>
      <c r="X148" s="100">
        <v>440</v>
      </c>
      <c r="Y148" s="95" t="s">
        <v>146</v>
      </c>
      <c r="Z148" s="96">
        <v>5534</v>
      </c>
      <c r="AA148" s="206">
        <v>10636824.152921982</v>
      </c>
      <c r="AB148" s="171">
        <v>4617387.9244437413</v>
      </c>
      <c r="AC148" s="207">
        <f t="shared" si="30"/>
        <v>15254212.077365723</v>
      </c>
      <c r="AD148" s="268">
        <v>-1244698</v>
      </c>
      <c r="AE148" s="246">
        <v>2492633.0768154063</v>
      </c>
      <c r="AF148" s="208">
        <f t="shared" si="31"/>
        <v>16502147.154181128</v>
      </c>
      <c r="AG148" s="171">
        <f t="shared" si="32"/>
        <v>2981.9564788906991</v>
      </c>
    </row>
    <row r="149" spans="1:33">
      <c r="A149" s="346">
        <v>441</v>
      </c>
      <c r="B149" s="25" t="s">
        <v>147</v>
      </c>
      <c r="C149" s="74">
        <v>4473</v>
      </c>
      <c r="D149" s="47">
        <v>-589890</v>
      </c>
      <c r="E149" s="368">
        <f t="shared" si="33"/>
        <v>282669</v>
      </c>
      <c r="F149" s="309">
        <v>-678572</v>
      </c>
      <c r="G149" s="244">
        <v>-193987</v>
      </c>
      <c r="H149" s="64">
        <v>823356</v>
      </c>
      <c r="I149" s="229">
        <v>233466</v>
      </c>
      <c r="J149" s="409">
        <v>-500538</v>
      </c>
      <c r="K149" s="365">
        <v>904563</v>
      </c>
      <c r="L149" s="27">
        <f t="shared" si="34"/>
        <v>637491</v>
      </c>
      <c r="M149" s="370">
        <f t="shared" si="35"/>
        <v>142.5197853789403</v>
      </c>
      <c r="N149" s="28">
        <v>141.67991516757559</v>
      </c>
      <c r="O149" s="355">
        <v>9</v>
      </c>
      <c r="P149" s="192">
        <f t="shared" si="27"/>
        <v>-13156800.396334054</v>
      </c>
      <c r="Q149" s="193">
        <f t="shared" si="28"/>
        <v>-0.95378588274788667</v>
      </c>
      <c r="R149" s="192">
        <f t="shared" si="36"/>
        <v>-2893.8639690419386</v>
      </c>
      <c r="S149" s="46"/>
      <c r="T149" s="70">
        <f t="shared" si="29"/>
        <v>-0.97933808708192704</v>
      </c>
      <c r="U149" s="70">
        <f t="shared" si="37"/>
        <v>-0.69802486819321286</v>
      </c>
      <c r="V149" s="93"/>
      <c r="W149" s="49"/>
      <c r="X149" s="100">
        <v>441</v>
      </c>
      <c r="Y149" s="95" t="s">
        <v>147</v>
      </c>
      <c r="Z149" s="96">
        <v>4543</v>
      </c>
      <c r="AA149" s="206">
        <v>9199981.7077976651</v>
      </c>
      <c r="AB149" s="171">
        <v>2099359.3031591214</v>
      </c>
      <c r="AC149" s="207">
        <f t="shared" si="30"/>
        <v>11299341.010956787</v>
      </c>
      <c r="AD149" s="267">
        <v>-500538</v>
      </c>
      <c r="AE149" s="246">
        <v>2995488.3853772669</v>
      </c>
      <c r="AF149" s="208">
        <f t="shared" si="31"/>
        <v>13794291.396334054</v>
      </c>
      <c r="AG149" s="171">
        <f t="shared" si="32"/>
        <v>3036.3837544208791</v>
      </c>
    </row>
    <row r="150" spans="1:33">
      <c r="A150" s="346">
        <v>444</v>
      </c>
      <c r="B150" s="25" t="s">
        <v>148</v>
      </c>
      <c r="C150" s="74">
        <v>45988</v>
      </c>
      <c r="D150" s="47">
        <v>19695105</v>
      </c>
      <c r="E150" s="368">
        <f t="shared" si="33"/>
        <v>13994947</v>
      </c>
      <c r="F150" s="309">
        <v>1741465</v>
      </c>
      <c r="G150" s="244">
        <v>3958693</v>
      </c>
      <c r="H150" s="64">
        <v>6844569</v>
      </c>
      <c r="I150" s="229">
        <v>26539674</v>
      </c>
      <c r="J150" s="409">
        <v>-660072</v>
      </c>
      <c r="K150" s="365">
        <v>7432081</v>
      </c>
      <c r="L150" s="27">
        <f t="shared" si="34"/>
        <v>33311683</v>
      </c>
      <c r="M150" s="370">
        <f t="shared" si="35"/>
        <v>724.35598416978337</v>
      </c>
      <c r="N150" s="28">
        <v>724.21512082529819</v>
      </c>
      <c r="O150" s="355">
        <v>1</v>
      </c>
      <c r="P150" s="192">
        <f t="shared" si="27"/>
        <v>-56299126.704985291</v>
      </c>
      <c r="Q150" s="193">
        <f t="shared" si="28"/>
        <v>-0.62826267154969384</v>
      </c>
      <c r="R150" s="192">
        <f t="shared" si="36"/>
        <v>-1228.5448942023845</v>
      </c>
      <c r="S150" s="46"/>
      <c r="T150" s="70">
        <f t="shared" si="29"/>
        <v>-0.60244330228218024</v>
      </c>
      <c r="U150" s="70">
        <f t="shared" si="37"/>
        <v>-0.68392856571659288</v>
      </c>
      <c r="V150" s="93"/>
      <c r="W150" s="49"/>
      <c r="X150" s="100">
        <v>444</v>
      </c>
      <c r="Y150" s="95" t="s">
        <v>148</v>
      </c>
      <c r="Z150" s="96">
        <v>45886</v>
      </c>
      <c r="AA150" s="206">
        <v>61781744.463028558</v>
      </c>
      <c r="AB150" s="171">
        <v>4975209.079325024</v>
      </c>
      <c r="AC150" s="207">
        <f t="shared" si="30"/>
        <v>66756953.542353585</v>
      </c>
      <c r="AD150" s="268">
        <v>-660072</v>
      </c>
      <c r="AE150" s="246">
        <v>23513928.162631698</v>
      </c>
      <c r="AF150" s="208">
        <f t="shared" si="31"/>
        <v>89610809.704985291</v>
      </c>
      <c r="AG150" s="171">
        <f t="shared" si="32"/>
        <v>1952.9008783721679</v>
      </c>
    </row>
    <row r="151" spans="1:33">
      <c r="A151" s="346">
        <v>445</v>
      </c>
      <c r="B151" s="25" t="s">
        <v>149</v>
      </c>
      <c r="C151" s="74">
        <v>15086</v>
      </c>
      <c r="D151" s="47">
        <v>7788070</v>
      </c>
      <c r="E151" s="368">
        <f t="shared" si="33"/>
        <v>11409936</v>
      </c>
      <c r="F151" s="309">
        <v>-3399390</v>
      </c>
      <c r="G151" s="244">
        <v>-222476</v>
      </c>
      <c r="H151" s="64">
        <v>871155</v>
      </c>
      <c r="I151" s="229">
        <v>8659225</v>
      </c>
      <c r="J151" s="409">
        <v>-334651</v>
      </c>
      <c r="K151" s="365">
        <v>2215522</v>
      </c>
      <c r="L151" s="27">
        <f t="shared" si="34"/>
        <v>10540096</v>
      </c>
      <c r="M151" s="370">
        <f t="shared" si="35"/>
        <v>698.66737372398245</v>
      </c>
      <c r="N151" s="28">
        <v>699.61938894514662</v>
      </c>
      <c r="O151" s="355">
        <v>2</v>
      </c>
      <c r="P151" s="192">
        <f t="shared" si="27"/>
        <v>-24668079.13006518</v>
      </c>
      <c r="Q151" s="193">
        <f t="shared" si="28"/>
        <v>-0.70063498147623282</v>
      </c>
      <c r="R151" s="192">
        <f t="shared" si="36"/>
        <v>-1632.2280337612992</v>
      </c>
      <c r="S151" s="46"/>
      <c r="T151" s="70">
        <f t="shared" si="29"/>
        <v>-0.69485572066325441</v>
      </c>
      <c r="U151" s="70">
        <f t="shared" si="37"/>
        <v>-0.69080051867682224</v>
      </c>
      <c r="V151" s="93"/>
      <c r="W151" s="49"/>
      <c r="X151" s="100">
        <v>445</v>
      </c>
      <c r="Y151" s="95" t="s">
        <v>149</v>
      </c>
      <c r="Z151" s="96">
        <v>15105</v>
      </c>
      <c r="AA151" s="206">
        <v>27392049.839794926</v>
      </c>
      <c r="AB151" s="171">
        <v>985427.91866571968</v>
      </c>
      <c r="AC151" s="207">
        <f t="shared" si="30"/>
        <v>28377477.758460645</v>
      </c>
      <c r="AD151" s="267">
        <v>-334651</v>
      </c>
      <c r="AE151" s="246">
        <v>7165348.3716045385</v>
      </c>
      <c r="AF151" s="208">
        <f t="shared" si="31"/>
        <v>35208175.13006518</v>
      </c>
      <c r="AG151" s="171">
        <f t="shared" si="32"/>
        <v>2330.8954074852818</v>
      </c>
    </row>
    <row r="152" spans="1:33">
      <c r="A152" s="346">
        <v>475</v>
      </c>
      <c r="B152" s="25" t="s">
        <v>150</v>
      </c>
      <c r="C152" s="74">
        <v>5487</v>
      </c>
      <c r="D152" s="47">
        <v>2833672</v>
      </c>
      <c r="E152" s="368">
        <f t="shared" si="33"/>
        <v>4997260</v>
      </c>
      <c r="F152" s="309">
        <v>-1220835</v>
      </c>
      <c r="G152" s="244">
        <v>-942753</v>
      </c>
      <c r="H152" s="64">
        <v>1865512</v>
      </c>
      <c r="I152" s="229">
        <v>4699184</v>
      </c>
      <c r="J152" s="409">
        <v>15935</v>
      </c>
      <c r="K152" s="365">
        <v>1118723</v>
      </c>
      <c r="L152" s="27">
        <f t="shared" si="34"/>
        <v>5833842</v>
      </c>
      <c r="M152" s="370">
        <f t="shared" si="35"/>
        <v>1063.2115910333516</v>
      </c>
      <c r="N152" s="28">
        <v>1022.4156795268814</v>
      </c>
      <c r="O152" s="355">
        <v>15</v>
      </c>
      <c r="P152" s="192">
        <f t="shared" si="27"/>
        <v>-13567901.340906795</v>
      </c>
      <c r="Q152" s="193">
        <f t="shared" si="28"/>
        <v>-0.69931351541488129</v>
      </c>
      <c r="R152" s="192">
        <f t="shared" si="36"/>
        <v>-2496.0882330185277</v>
      </c>
      <c r="S152" s="46"/>
      <c r="T152" s="70">
        <f t="shared" si="29"/>
        <v>-0.70033399764651438</v>
      </c>
      <c r="U152" s="70">
        <f t="shared" si="37"/>
        <v>-0.69800182382469322</v>
      </c>
      <c r="V152" s="93"/>
      <c r="W152" s="49"/>
      <c r="X152" s="100">
        <v>475</v>
      </c>
      <c r="Y152" s="95" t="s">
        <v>150</v>
      </c>
      <c r="Z152" s="96">
        <v>5451</v>
      </c>
      <c r="AA152" s="206">
        <v>12266151.671896236</v>
      </c>
      <c r="AB152" s="171">
        <v>3415253.5028451006</v>
      </c>
      <c r="AC152" s="207">
        <f t="shared" si="30"/>
        <v>15681405.174741337</v>
      </c>
      <c r="AD152" s="268">
        <v>15935</v>
      </c>
      <c r="AE152" s="246">
        <v>3704403.1661654566</v>
      </c>
      <c r="AF152" s="208">
        <f t="shared" si="31"/>
        <v>19401743.340906795</v>
      </c>
      <c r="AG152" s="171">
        <f t="shared" si="32"/>
        <v>3559.2998240518796</v>
      </c>
    </row>
    <row r="153" spans="1:33">
      <c r="A153" s="346">
        <v>480</v>
      </c>
      <c r="B153" s="25" t="s">
        <v>151</v>
      </c>
      <c r="C153" s="74">
        <v>1990</v>
      </c>
      <c r="D153" s="47">
        <v>828886</v>
      </c>
      <c r="E153" s="368">
        <f t="shared" si="33"/>
        <v>492238</v>
      </c>
      <c r="F153" s="309">
        <v>261707</v>
      </c>
      <c r="G153" s="244">
        <v>74941</v>
      </c>
      <c r="H153" s="64">
        <v>966329</v>
      </c>
      <c r="I153" s="229">
        <v>1795216</v>
      </c>
      <c r="J153" s="409">
        <v>-475710</v>
      </c>
      <c r="K153" s="365">
        <v>410360</v>
      </c>
      <c r="L153" s="27">
        <f t="shared" si="34"/>
        <v>1729866</v>
      </c>
      <c r="M153" s="370">
        <f t="shared" si="35"/>
        <v>869.27939698492457</v>
      </c>
      <c r="N153" s="28">
        <v>868.4425447309352</v>
      </c>
      <c r="O153" s="355">
        <v>2</v>
      </c>
      <c r="P153" s="192">
        <f t="shared" si="27"/>
        <v>-3504307.1873911424</v>
      </c>
      <c r="Q153" s="193">
        <f t="shared" si="28"/>
        <v>-0.66950539501307305</v>
      </c>
      <c r="R153" s="192">
        <f t="shared" si="36"/>
        <v>-1749.1163946064426</v>
      </c>
      <c r="S153" s="46"/>
      <c r="T153" s="70">
        <f t="shared" si="29"/>
        <v>-0.58690537001334153</v>
      </c>
      <c r="U153" s="70">
        <f t="shared" si="37"/>
        <v>-0.69917358905782911</v>
      </c>
      <c r="V153" s="93"/>
      <c r="W153" s="49"/>
      <c r="X153" s="100">
        <v>480</v>
      </c>
      <c r="Y153" s="95" t="s">
        <v>151</v>
      </c>
      <c r="Z153" s="96">
        <v>1999</v>
      </c>
      <c r="AA153" s="206">
        <v>2910666.0217814827</v>
      </c>
      <c r="AB153" s="171">
        <v>1435108.2141556421</v>
      </c>
      <c r="AC153" s="207">
        <f t="shared" si="30"/>
        <v>4345774.235937125</v>
      </c>
      <c r="AD153" s="267">
        <v>-475710</v>
      </c>
      <c r="AE153" s="246">
        <v>1364108.9514540171</v>
      </c>
      <c r="AF153" s="208">
        <f t="shared" si="31"/>
        <v>5234173.1873911424</v>
      </c>
      <c r="AG153" s="171">
        <f t="shared" si="32"/>
        <v>2618.395791591367</v>
      </c>
    </row>
    <row r="154" spans="1:33">
      <c r="A154" s="346">
        <v>481</v>
      </c>
      <c r="B154" s="25" t="s">
        <v>152</v>
      </c>
      <c r="C154" s="74">
        <v>9612</v>
      </c>
      <c r="D154" s="47">
        <v>5865271</v>
      </c>
      <c r="E154" s="368">
        <f t="shared" si="33"/>
        <v>5653216</v>
      </c>
      <c r="F154" s="309">
        <v>180558</v>
      </c>
      <c r="G154" s="244">
        <v>31497</v>
      </c>
      <c r="H154" s="64">
        <v>1142910</v>
      </c>
      <c r="I154" s="229">
        <v>7008181</v>
      </c>
      <c r="J154" s="409">
        <v>-1858795</v>
      </c>
      <c r="K154" s="365">
        <v>1287415</v>
      </c>
      <c r="L154" s="27">
        <f t="shared" si="34"/>
        <v>6436801</v>
      </c>
      <c r="M154" s="370">
        <f t="shared" si="35"/>
        <v>669.66302538493551</v>
      </c>
      <c r="N154" s="28">
        <v>662.23386712701222</v>
      </c>
      <c r="O154" s="355">
        <v>2</v>
      </c>
      <c r="P154" s="192">
        <f t="shared" si="27"/>
        <v>-4207574.640290508</v>
      </c>
      <c r="Q154" s="193">
        <f t="shared" si="28"/>
        <v>-0.39528618516282221</v>
      </c>
      <c r="R154" s="192">
        <f t="shared" si="36"/>
        <v>-445.74886189270342</v>
      </c>
      <c r="S154" s="46"/>
      <c r="T154" s="70">
        <f t="shared" si="29"/>
        <v>-0.15200239047031927</v>
      </c>
      <c r="U154" s="70">
        <f t="shared" si="37"/>
        <v>-0.69627720664564074</v>
      </c>
      <c r="V154" s="93"/>
      <c r="W154" s="49"/>
      <c r="X154" s="100">
        <v>481</v>
      </c>
      <c r="Y154" s="95" t="s">
        <v>152</v>
      </c>
      <c r="Z154" s="96">
        <v>9543</v>
      </c>
      <c r="AA154" s="206">
        <v>8425126.7053078357</v>
      </c>
      <c r="AB154" s="171">
        <v>-160739.02161271192</v>
      </c>
      <c r="AC154" s="207">
        <f t="shared" si="30"/>
        <v>8264387.6836951235</v>
      </c>
      <c r="AD154" s="268">
        <v>-1858795</v>
      </c>
      <c r="AE154" s="246">
        <v>4238782.9565953845</v>
      </c>
      <c r="AF154" s="208">
        <f t="shared" si="31"/>
        <v>10644375.640290508</v>
      </c>
      <c r="AG154" s="171">
        <f t="shared" si="32"/>
        <v>1115.4118872776389</v>
      </c>
    </row>
    <row r="155" spans="1:33">
      <c r="A155" s="346">
        <v>483</v>
      </c>
      <c r="B155" s="25" t="s">
        <v>153</v>
      </c>
      <c r="C155" s="74">
        <v>1076</v>
      </c>
      <c r="D155" s="47">
        <v>946195</v>
      </c>
      <c r="E155" s="368">
        <f t="shared" si="33"/>
        <v>1226590</v>
      </c>
      <c r="F155" s="309">
        <v>-80834</v>
      </c>
      <c r="G155" s="244">
        <v>-199561</v>
      </c>
      <c r="H155" s="64">
        <v>956844</v>
      </c>
      <c r="I155" s="229">
        <v>1903039</v>
      </c>
      <c r="J155" s="409">
        <v>-197264</v>
      </c>
      <c r="K155" s="365">
        <v>231174</v>
      </c>
      <c r="L155" s="27">
        <f t="shared" si="34"/>
        <v>1936949</v>
      </c>
      <c r="M155" s="370">
        <f t="shared" si="35"/>
        <v>1800.1384758364313</v>
      </c>
      <c r="N155" s="28">
        <v>1862.9550799887465</v>
      </c>
      <c r="O155" s="355">
        <v>17</v>
      </c>
      <c r="P155" s="192">
        <f t="shared" si="27"/>
        <v>-2780365.2227143152</v>
      </c>
      <c r="Q155" s="193">
        <f t="shared" si="28"/>
        <v>-0.58939580690355398</v>
      </c>
      <c r="R155" s="192">
        <f t="shared" si="36"/>
        <v>-2575.8487437501317</v>
      </c>
      <c r="S155" s="46"/>
      <c r="T155" s="70">
        <f t="shared" si="29"/>
        <v>-0.5411584103896202</v>
      </c>
      <c r="U155" s="70">
        <f t="shared" si="37"/>
        <v>-0.69863603390475726</v>
      </c>
      <c r="V155" s="93"/>
      <c r="W155" s="49"/>
      <c r="X155" s="100">
        <v>483</v>
      </c>
      <c r="Y155" s="95" t="s">
        <v>153</v>
      </c>
      <c r="Z155" s="96">
        <v>1078</v>
      </c>
      <c r="AA155" s="206">
        <v>2496587.0641226131</v>
      </c>
      <c r="AB155" s="171">
        <v>1650898.7852223522</v>
      </c>
      <c r="AC155" s="207">
        <f t="shared" si="30"/>
        <v>4147485.8493449651</v>
      </c>
      <c r="AD155" s="267">
        <v>-197264</v>
      </c>
      <c r="AE155" s="246">
        <v>767092.37336934975</v>
      </c>
      <c r="AF155" s="208">
        <f t="shared" si="31"/>
        <v>4717314.2227143152</v>
      </c>
      <c r="AG155" s="171">
        <f t="shared" si="32"/>
        <v>4375.9872195865628</v>
      </c>
    </row>
    <row r="156" spans="1:33">
      <c r="A156" s="346">
        <v>484</v>
      </c>
      <c r="B156" s="25" t="s">
        <v>154</v>
      </c>
      <c r="C156" s="74">
        <v>3055</v>
      </c>
      <c r="D156" s="47">
        <v>603294</v>
      </c>
      <c r="E156" s="368">
        <f t="shared" si="33"/>
        <v>819383</v>
      </c>
      <c r="F156" s="309">
        <v>-353442</v>
      </c>
      <c r="G156" s="244">
        <v>137353</v>
      </c>
      <c r="H156" s="64">
        <v>-23653</v>
      </c>
      <c r="I156" s="229">
        <v>579641</v>
      </c>
      <c r="J156" s="409">
        <v>289110</v>
      </c>
      <c r="K156" s="365">
        <v>589189</v>
      </c>
      <c r="L156" s="27">
        <f t="shared" si="34"/>
        <v>1457940</v>
      </c>
      <c r="M156" s="370">
        <f t="shared" si="35"/>
        <v>477.23076923076923</v>
      </c>
      <c r="N156" s="28">
        <v>474.90418467189926</v>
      </c>
      <c r="O156" s="355">
        <v>4</v>
      </c>
      <c r="P156" s="192">
        <f t="shared" si="27"/>
        <v>-10010269.226775981</v>
      </c>
      <c r="Q156" s="193">
        <f t="shared" si="28"/>
        <v>-0.87287117184817309</v>
      </c>
      <c r="R156" s="192">
        <f t="shared" si="36"/>
        <v>-3263.2158148448934</v>
      </c>
      <c r="S156" s="46"/>
      <c r="T156" s="70">
        <f t="shared" si="29"/>
        <v>-0.93713600564018451</v>
      </c>
      <c r="U156" s="70">
        <f t="shared" si="37"/>
        <v>-0.69916972684460432</v>
      </c>
      <c r="V156" s="93"/>
      <c r="W156" s="49"/>
      <c r="X156" s="100">
        <v>484</v>
      </c>
      <c r="Y156" s="95" t="s">
        <v>154</v>
      </c>
      <c r="Z156" s="96">
        <v>3066</v>
      </c>
      <c r="AA156" s="206">
        <v>7701391.3844845872</v>
      </c>
      <c r="AB156" s="171">
        <v>1519164.9276438016</v>
      </c>
      <c r="AC156" s="207">
        <f t="shared" si="30"/>
        <v>9220556.3121283893</v>
      </c>
      <c r="AD156" s="268">
        <v>289110</v>
      </c>
      <c r="AE156" s="246">
        <v>1958542.9146475922</v>
      </c>
      <c r="AF156" s="208">
        <f t="shared" si="31"/>
        <v>11468209.226775981</v>
      </c>
      <c r="AG156" s="171">
        <f t="shared" si="32"/>
        <v>3740.4465840756625</v>
      </c>
    </row>
    <row r="157" spans="1:33">
      <c r="A157" s="346">
        <v>489</v>
      </c>
      <c r="B157" s="25" t="s">
        <v>155</v>
      </c>
      <c r="C157" s="74">
        <v>1835</v>
      </c>
      <c r="D157" s="47">
        <v>1274395</v>
      </c>
      <c r="E157" s="368">
        <f t="shared" si="33"/>
        <v>96486</v>
      </c>
      <c r="F157" s="309">
        <v>741397</v>
      </c>
      <c r="G157" s="244">
        <v>436512</v>
      </c>
      <c r="H157" s="64">
        <v>713914</v>
      </c>
      <c r="I157" s="229">
        <v>1988310</v>
      </c>
      <c r="J157" s="409">
        <v>-420682</v>
      </c>
      <c r="K157" s="365">
        <v>418968</v>
      </c>
      <c r="L157" s="27">
        <f t="shared" si="34"/>
        <v>1986596</v>
      </c>
      <c r="M157" s="370">
        <f t="shared" si="35"/>
        <v>1082.6136239782015</v>
      </c>
      <c r="N157" s="28">
        <v>1081.6015067360804</v>
      </c>
      <c r="O157" s="355">
        <v>8</v>
      </c>
      <c r="P157" s="192">
        <f t="shared" si="27"/>
        <v>-6126718.3299132977</v>
      </c>
      <c r="Q157" s="193">
        <f t="shared" si="28"/>
        <v>-0.75514371572224914</v>
      </c>
      <c r="R157" s="192">
        <f t="shared" si="36"/>
        <v>-3260.7023984593234</v>
      </c>
      <c r="S157" s="46"/>
      <c r="T157" s="70">
        <f t="shared" si="29"/>
        <v>-0.72122542746166263</v>
      </c>
      <c r="U157" s="70">
        <f t="shared" si="37"/>
        <v>-0.70109463154670715</v>
      </c>
      <c r="V157" s="93"/>
      <c r="W157" s="49"/>
      <c r="X157" s="100">
        <v>489</v>
      </c>
      <c r="Y157" s="95" t="s">
        <v>155</v>
      </c>
      <c r="Z157" s="96">
        <v>1868</v>
      </c>
      <c r="AA157" s="206">
        <v>5454100.0142650604</v>
      </c>
      <c r="AB157" s="171">
        <v>1678221.9256298193</v>
      </c>
      <c r="AC157" s="207">
        <f t="shared" si="30"/>
        <v>7132321.9398948792</v>
      </c>
      <c r="AD157" s="267">
        <v>-420682</v>
      </c>
      <c r="AE157" s="246">
        <v>1401674.3900184189</v>
      </c>
      <c r="AF157" s="208">
        <f t="shared" si="31"/>
        <v>8113314.3299132977</v>
      </c>
      <c r="AG157" s="171">
        <f t="shared" si="32"/>
        <v>4343.3160224375251</v>
      </c>
    </row>
    <row r="158" spans="1:33">
      <c r="A158" s="346">
        <v>491</v>
      </c>
      <c r="B158" s="25" t="s">
        <v>156</v>
      </c>
      <c r="C158" s="74">
        <v>52122</v>
      </c>
      <c r="D158" s="47">
        <v>-8911392</v>
      </c>
      <c r="E158" s="368">
        <f t="shared" si="33"/>
        <v>4989979</v>
      </c>
      <c r="F158" s="309">
        <v>-9833568</v>
      </c>
      <c r="G158" s="244">
        <v>-4067803</v>
      </c>
      <c r="H158" s="64">
        <v>9887140</v>
      </c>
      <c r="I158" s="229">
        <v>975748</v>
      </c>
      <c r="J158" s="409">
        <v>913284</v>
      </c>
      <c r="K158" s="365">
        <v>8956372</v>
      </c>
      <c r="L158" s="27">
        <f t="shared" si="34"/>
        <v>10845404</v>
      </c>
      <c r="M158" s="370">
        <f t="shared" si="35"/>
        <v>208.07728022715935</v>
      </c>
      <c r="N158" s="28">
        <v>214.1526915602804</v>
      </c>
      <c r="O158" s="355">
        <v>10</v>
      </c>
      <c r="P158" s="192">
        <f t="shared" si="27"/>
        <v>-123309245.41627975</v>
      </c>
      <c r="Q158" s="193">
        <f t="shared" si="28"/>
        <v>-0.91915744965091084</v>
      </c>
      <c r="R158" s="192">
        <f t="shared" si="36"/>
        <v>-2343.215902289619</v>
      </c>
      <c r="S158" s="46"/>
      <c r="T158" s="70">
        <f t="shared" si="29"/>
        <v>-0.99062084242085036</v>
      </c>
      <c r="U158" s="70">
        <f t="shared" si="37"/>
        <v>-0.69335595152779927</v>
      </c>
      <c r="V158" s="93"/>
      <c r="W158" s="49"/>
      <c r="X158" s="100">
        <v>491</v>
      </c>
      <c r="Y158" s="95" t="s">
        <v>156</v>
      </c>
      <c r="Z158" s="96">
        <v>52583</v>
      </c>
      <c r="AA158" s="206">
        <v>83642176.895961478</v>
      </c>
      <c r="AB158" s="171">
        <v>20391473.436254103</v>
      </c>
      <c r="AC158" s="207">
        <f t="shared" si="30"/>
        <v>104033650.33221558</v>
      </c>
      <c r="AD158" s="268">
        <v>913284</v>
      </c>
      <c r="AE158" s="246">
        <v>29207715.084064167</v>
      </c>
      <c r="AF158" s="208">
        <f t="shared" si="31"/>
        <v>134154649.41627975</v>
      </c>
      <c r="AG158" s="171">
        <f t="shared" si="32"/>
        <v>2551.2931825167784</v>
      </c>
    </row>
    <row r="159" spans="1:33">
      <c r="A159" s="346">
        <v>494</v>
      </c>
      <c r="B159" s="25" t="s">
        <v>157</v>
      </c>
      <c r="C159" s="74">
        <v>8909</v>
      </c>
      <c r="D159" s="47">
        <v>4745812</v>
      </c>
      <c r="E159" s="368">
        <f t="shared" si="33"/>
        <v>8248865</v>
      </c>
      <c r="F159" s="309">
        <v>-1553214</v>
      </c>
      <c r="G159" s="244">
        <v>-1949839</v>
      </c>
      <c r="H159" s="64">
        <v>5382582</v>
      </c>
      <c r="I159" s="229">
        <v>10128395</v>
      </c>
      <c r="J159" s="409">
        <v>21242</v>
      </c>
      <c r="K159" s="365">
        <v>1358413</v>
      </c>
      <c r="L159" s="27">
        <f t="shared" si="34"/>
        <v>11508050</v>
      </c>
      <c r="M159" s="370">
        <f t="shared" si="35"/>
        <v>1291.7330789089685</v>
      </c>
      <c r="N159" s="28">
        <v>1389.9019510445439</v>
      </c>
      <c r="O159" s="355">
        <v>17</v>
      </c>
      <c r="P159" s="192">
        <f t="shared" si="27"/>
        <v>-17758269.708425984</v>
      </c>
      <c r="Q159" s="193">
        <f t="shared" si="28"/>
        <v>-0.60678178484168099</v>
      </c>
      <c r="R159" s="192">
        <f t="shared" si="36"/>
        <v>-1995.5093908681836</v>
      </c>
      <c r="S159" s="46"/>
      <c r="T159" s="70">
        <f t="shared" si="29"/>
        <v>-0.59140447146924158</v>
      </c>
      <c r="U159" s="70">
        <f t="shared" si="37"/>
        <v>-0.69520180096492989</v>
      </c>
      <c r="V159" s="93"/>
      <c r="W159" s="49"/>
      <c r="X159" s="100">
        <v>494</v>
      </c>
      <c r="Y159" s="95" t="s">
        <v>157</v>
      </c>
      <c r="Z159" s="96">
        <v>8903</v>
      </c>
      <c r="AA159" s="206">
        <v>16794788.738812387</v>
      </c>
      <c r="AB159" s="171">
        <v>7993527.07173998</v>
      </c>
      <c r="AC159" s="207">
        <f t="shared" si="30"/>
        <v>24788315.810552366</v>
      </c>
      <c r="AD159" s="267">
        <v>21242</v>
      </c>
      <c r="AE159" s="246">
        <v>4456761.8978736186</v>
      </c>
      <c r="AF159" s="208">
        <f t="shared" si="31"/>
        <v>29266319.708425984</v>
      </c>
      <c r="AG159" s="171">
        <f t="shared" si="32"/>
        <v>3287.2424697771521</v>
      </c>
    </row>
    <row r="160" spans="1:33">
      <c r="A160" s="346">
        <v>495</v>
      </c>
      <c r="B160" s="25" t="s">
        <v>158</v>
      </c>
      <c r="C160" s="74">
        <v>1488</v>
      </c>
      <c r="D160" s="47">
        <v>947389</v>
      </c>
      <c r="E160" s="368">
        <f t="shared" si="33"/>
        <v>554068</v>
      </c>
      <c r="F160" s="309">
        <v>214609</v>
      </c>
      <c r="G160" s="244">
        <v>178712</v>
      </c>
      <c r="H160" s="64">
        <v>-704</v>
      </c>
      <c r="I160" s="229">
        <v>946685</v>
      </c>
      <c r="J160" s="409">
        <v>-388195</v>
      </c>
      <c r="K160" s="365">
        <v>332457</v>
      </c>
      <c r="L160" s="27">
        <f t="shared" si="34"/>
        <v>890947</v>
      </c>
      <c r="M160" s="370">
        <f t="shared" si="35"/>
        <v>598.75470430107532</v>
      </c>
      <c r="N160" s="28">
        <v>593.14400886106955</v>
      </c>
      <c r="O160" s="355">
        <v>13</v>
      </c>
      <c r="P160" s="192">
        <f t="shared" si="27"/>
        <v>-5094444.1646123277</v>
      </c>
      <c r="Q160" s="193">
        <f t="shared" si="28"/>
        <v>-0.85114640371917838</v>
      </c>
      <c r="R160" s="192">
        <f t="shared" si="36"/>
        <v>-3242.959778762036</v>
      </c>
      <c r="S160" s="46"/>
      <c r="T160" s="70">
        <f t="shared" si="29"/>
        <v>-0.82005657880166949</v>
      </c>
      <c r="U160" s="70">
        <f t="shared" si="37"/>
        <v>-0.70118141891056596</v>
      </c>
      <c r="V160" s="93"/>
      <c r="W160" s="49"/>
      <c r="X160" s="100">
        <v>495</v>
      </c>
      <c r="Y160" s="95" t="s">
        <v>158</v>
      </c>
      <c r="Z160" s="96">
        <v>1558</v>
      </c>
      <c r="AA160" s="206">
        <v>4368790.3119018869</v>
      </c>
      <c r="AB160" s="171">
        <v>892224.47649974155</v>
      </c>
      <c r="AC160" s="207">
        <f t="shared" si="30"/>
        <v>5261014.7884016288</v>
      </c>
      <c r="AD160" s="268">
        <v>-388195</v>
      </c>
      <c r="AE160" s="246">
        <v>1112571.3762106991</v>
      </c>
      <c r="AF160" s="208">
        <f t="shared" si="31"/>
        <v>5985391.1646123277</v>
      </c>
      <c r="AG160" s="171">
        <f t="shared" si="32"/>
        <v>3841.7144830631114</v>
      </c>
    </row>
    <row r="161" spans="1:33">
      <c r="A161" s="346">
        <v>498</v>
      </c>
      <c r="B161" s="25" t="s">
        <v>159</v>
      </c>
      <c r="C161" s="74">
        <v>2321</v>
      </c>
      <c r="D161" s="47">
        <v>3130499</v>
      </c>
      <c r="E161" s="368">
        <f t="shared" si="33"/>
        <v>2758798</v>
      </c>
      <c r="F161" s="309">
        <v>-122686</v>
      </c>
      <c r="G161" s="244">
        <v>494387</v>
      </c>
      <c r="H161" s="64">
        <v>46622</v>
      </c>
      <c r="I161" s="229">
        <v>3177121</v>
      </c>
      <c r="J161" s="409">
        <v>59649</v>
      </c>
      <c r="K161" s="365">
        <v>456569</v>
      </c>
      <c r="L161" s="27">
        <f t="shared" si="34"/>
        <v>3693339</v>
      </c>
      <c r="M161" s="370">
        <f t="shared" si="35"/>
        <v>1591.2705730288669</v>
      </c>
      <c r="N161" s="28">
        <v>1614.3480939737565</v>
      </c>
      <c r="O161" s="355">
        <v>19</v>
      </c>
      <c r="P161" s="192">
        <f t="shared" si="27"/>
        <v>-6567779.9595890883</v>
      </c>
      <c r="Q161" s="193">
        <f t="shared" si="28"/>
        <v>-0.64006469328098481</v>
      </c>
      <c r="R161" s="192">
        <f t="shared" si="36"/>
        <v>-2875.9122565702137</v>
      </c>
      <c r="S161" s="46"/>
      <c r="T161" s="70">
        <f t="shared" si="29"/>
        <v>-0.63510732945777415</v>
      </c>
      <c r="U161" s="70">
        <f t="shared" si="37"/>
        <v>-0.69449407101087501</v>
      </c>
      <c r="V161" s="93"/>
      <c r="W161" s="49"/>
      <c r="X161" s="100">
        <v>498</v>
      </c>
      <c r="Y161" s="95" t="s">
        <v>159</v>
      </c>
      <c r="Z161" s="96">
        <v>2297</v>
      </c>
      <c r="AA161" s="206">
        <v>7913054.125689256</v>
      </c>
      <c r="AB161" s="171">
        <v>793947.29277946427</v>
      </c>
      <c r="AC161" s="207">
        <f t="shared" si="30"/>
        <v>8707001.4184687212</v>
      </c>
      <c r="AD161" s="267">
        <v>59649</v>
      </c>
      <c r="AE161" s="246">
        <v>1494468.5411203669</v>
      </c>
      <c r="AF161" s="208">
        <f t="shared" si="31"/>
        <v>10261118.959589088</v>
      </c>
      <c r="AG161" s="171">
        <f t="shared" si="32"/>
        <v>4467.1828295990808</v>
      </c>
    </row>
    <row r="162" spans="1:33">
      <c r="A162" s="346">
        <v>499</v>
      </c>
      <c r="B162" s="25" t="s">
        <v>160</v>
      </c>
      <c r="C162" s="74">
        <v>19536</v>
      </c>
      <c r="D162" s="47">
        <v>18394404</v>
      </c>
      <c r="E162" s="368">
        <f t="shared" si="33"/>
        <v>15369363</v>
      </c>
      <c r="F162" s="309">
        <v>2257096</v>
      </c>
      <c r="G162" s="244">
        <v>767945</v>
      </c>
      <c r="H162" s="64">
        <v>4570585</v>
      </c>
      <c r="I162" s="229">
        <v>22964990</v>
      </c>
      <c r="J162" s="409">
        <v>-1321634</v>
      </c>
      <c r="K162" s="365">
        <v>2866113</v>
      </c>
      <c r="L162" s="27">
        <f t="shared" si="34"/>
        <v>24509469</v>
      </c>
      <c r="M162" s="370">
        <f t="shared" si="35"/>
        <v>1254.5796990171991</v>
      </c>
      <c r="N162" s="28">
        <v>1251.6940319426683</v>
      </c>
      <c r="O162" s="355">
        <v>15</v>
      </c>
      <c r="P162" s="192">
        <f t="shared" si="27"/>
        <v>-18926797.872604564</v>
      </c>
      <c r="Q162" s="193">
        <f t="shared" si="28"/>
        <v>-0.43573721305552099</v>
      </c>
      <c r="R162" s="192">
        <f t="shared" si="36"/>
        <v>-978.30298604960603</v>
      </c>
      <c r="S162" s="46"/>
      <c r="T162" s="70">
        <f t="shared" si="29"/>
        <v>-0.34903203207764188</v>
      </c>
      <c r="U162" s="70">
        <f t="shared" si="37"/>
        <v>-0.69765728530369131</v>
      </c>
      <c r="V162" s="93"/>
      <c r="W162" s="49"/>
      <c r="X162" s="100">
        <v>499</v>
      </c>
      <c r="Y162" s="95" t="s">
        <v>160</v>
      </c>
      <c r="Z162" s="96">
        <v>19453</v>
      </c>
      <c r="AA162" s="206">
        <v>30633163.956099384</v>
      </c>
      <c r="AB162" s="171">
        <v>4645054.2230462125</v>
      </c>
      <c r="AC162" s="207">
        <f t="shared" si="30"/>
        <v>35278218.179145597</v>
      </c>
      <c r="AD162" s="268">
        <v>-1321634</v>
      </c>
      <c r="AE162" s="246">
        <v>9479682.6934589688</v>
      </c>
      <c r="AF162" s="208">
        <f t="shared" si="31"/>
        <v>43436266.872604564</v>
      </c>
      <c r="AG162" s="171">
        <f t="shared" si="32"/>
        <v>2232.8826850668052</v>
      </c>
    </row>
    <row r="163" spans="1:33">
      <c r="A163" s="346">
        <v>500</v>
      </c>
      <c r="B163" s="25" t="s">
        <v>161</v>
      </c>
      <c r="C163" s="74">
        <v>10426</v>
      </c>
      <c r="D163" s="47">
        <v>11066216</v>
      </c>
      <c r="E163" s="368">
        <f t="shared" si="33"/>
        <v>7409606</v>
      </c>
      <c r="F163" s="309">
        <v>2384572</v>
      </c>
      <c r="G163" s="244">
        <v>1272038</v>
      </c>
      <c r="H163" s="64">
        <v>1637247</v>
      </c>
      <c r="I163" s="229">
        <v>12703463</v>
      </c>
      <c r="J163" s="409">
        <v>-641509</v>
      </c>
      <c r="K163" s="365">
        <v>1079033</v>
      </c>
      <c r="L163" s="27">
        <f t="shared" si="34"/>
        <v>13140987</v>
      </c>
      <c r="M163" s="370">
        <f t="shared" si="35"/>
        <v>1260.4054287358526</v>
      </c>
      <c r="N163" s="28">
        <v>1261.1977698255239</v>
      </c>
      <c r="O163" s="355">
        <v>13</v>
      </c>
      <c r="P163" s="192">
        <f t="shared" si="27"/>
        <v>-1542520.4497701451</v>
      </c>
      <c r="Q163" s="193">
        <f t="shared" si="28"/>
        <v>-0.10505122533201641</v>
      </c>
      <c r="R163" s="192">
        <f t="shared" si="36"/>
        <v>-169.75990191284177</v>
      </c>
      <c r="S163" s="46"/>
      <c r="T163" s="70">
        <f t="shared" si="29"/>
        <v>7.4352762975583575E-2</v>
      </c>
      <c r="U163" s="70">
        <f t="shared" si="37"/>
        <v>-0.69176847470389369</v>
      </c>
      <c r="V163" s="93"/>
      <c r="W163" s="49"/>
      <c r="X163" s="100">
        <v>500</v>
      </c>
      <c r="Y163" s="95" t="s">
        <v>161</v>
      </c>
      <c r="Z163" s="96">
        <v>10267</v>
      </c>
      <c r="AA163" s="206">
        <v>11423844.972097214</v>
      </c>
      <c r="AB163" s="171">
        <v>400449.09386285802</v>
      </c>
      <c r="AC163" s="207">
        <f t="shared" si="30"/>
        <v>11824294.065960072</v>
      </c>
      <c r="AD163" s="267">
        <v>-641509</v>
      </c>
      <c r="AE163" s="246">
        <v>3500722.3838100727</v>
      </c>
      <c r="AF163" s="208">
        <f t="shared" si="31"/>
        <v>14683507.449770145</v>
      </c>
      <c r="AG163" s="171">
        <f t="shared" si="32"/>
        <v>1430.1653306486944</v>
      </c>
    </row>
    <row r="164" spans="1:33">
      <c r="A164" s="346">
        <v>503</v>
      </c>
      <c r="B164" s="25" t="s">
        <v>162</v>
      </c>
      <c r="C164" s="74">
        <v>7594</v>
      </c>
      <c r="D164" s="47">
        <v>-359917</v>
      </c>
      <c r="E164" s="368">
        <f t="shared" si="33"/>
        <v>1517802</v>
      </c>
      <c r="F164" s="309">
        <v>-873381</v>
      </c>
      <c r="G164" s="244">
        <v>-1004338</v>
      </c>
      <c r="H164" s="64">
        <v>3242821</v>
      </c>
      <c r="I164" s="229">
        <v>2882904</v>
      </c>
      <c r="J164" s="409">
        <v>-188851</v>
      </c>
      <c r="K164" s="365">
        <v>1443736</v>
      </c>
      <c r="L164" s="27">
        <f t="shared" si="34"/>
        <v>4137789</v>
      </c>
      <c r="M164" s="370">
        <f t="shared" si="35"/>
        <v>544.8760863839874</v>
      </c>
      <c r="N164" s="28">
        <v>544.04037026554693</v>
      </c>
      <c r="O164" s="355">
        <v>2</v>
      </c>
      <c r="P164" s="192">
        <f t="shared" si="27"/>
        <v>-15584242.167696137</v>
      </c>
      <c r="Q164" s="193">
        <f t="shared" si="28"/>
        <v>-0.79019458164240586</v>
      </c>
      <c r="R164" s="192">
        <f t="shared" si="36"/>
        <v>-2034.8533011498434</v>
      </c>
      <c r="S164" s="46"/>
      <c r="T164" s="70">
        <f t="shared" si="29"/>
        <v>-0.80968293807135316</v>
      </c>
      <c r="U164" s="70">
        <f t="shared" si="37"/>
        <v>-0.69688396218001358</v>
      </c>
      <c r="V164" s="93"/>
      <c r="W164" s="49"/>
      <c r="X164" s="100">
        <v>503</v>
      </c>
      <c r="Y164" s="95" t="s">
        <v>162</v>
      </c>
      <c r="Z164" s="96">
        <v>7645</v>
      </c>
      <c r="AA164" s="206">
        <v>10836536.220309256</v>
      </c>
      <c r="AB164" s="171">
        <v>4311364.7129284097</v>
      </c>
      <c r="AC164" s="207">
        <f t="shared" si="30"/>
        <v>15147900.933237664</v>
      </c>
      <c r="AD164" s="268">
        <v>-188851</v>
      </c>
      <c r="AE164" s="246">
        <v>4762981.2344584726</v>
      </c>
      <c r="AF164" s="208">
        <f t="shared" si="31"/>
        <v>19722031.167696137</v>
      </c>
      <c r="AG164" s="171">
        <f t="shared" si="32"/>
        <v>2579.729387533831</v>
      </c>
    </row>
    <row r="165" spans="1:33">
      <c r="A165" s="346">
        <v>504</v>
      </c>
      <c r="B165" s="25" t="s">
        <v>163</v>
      </c>
      <c r="C165" s="74">
        <v>1816</v>
      </c>
      <c r="D165" s="47">
        <v>338204</v>
      </c>
      <c r="E165" s="368">
        <f t="shared" si="33"/>
        <v>465569</v>
      </c>
      <c r="F165" s="309">
        <v>-152540</v>
      </c>
      <c r="G165" s="244">
        <v>25175</v>
      </c>
      <c r="H165" s="64">
        <v>770223</v>
      </c>
      <c r="I165" s="229">
        <v>1108427</v>
      </c>
      <c r="J165" s="409">
        <v>-500555</v>
      </c>
      <c r="K165" s="365">
        <v>401659</v>
      </c>
      <c r="L165" s="27">
        <f t="shared" si="34"/>
        <v>1009531</v>
      </c>
      <c r="M165" s="370">
        <f t="shared" si="35"/>
        <v>555.90914096916299</v>
      </c>
      <c r="N165" s="28">
        <v>545.88232328894526</v>
      </c>
      <c r="O165" s="355">
        <v>1</v>
      </c>
      <c r="P165" s="192">
        <f t="shared" si="27"/>
        <v>-4425984.4627790134</v>
      </c>
      <c r="Q165" s="193">
        <f t="shared" si="28"/>
        <v>-0.81427134060918349</v>
      </c>
      <c r="R165" s="192">
        <f t="shared" si="36"/>
        <v>-2349.2300694953019</v>
      </c>
      <c r="S165" s="46"/>
      <c r="T165" s="70">
        <f t="shared" si="29"/>
        <v>-0.7601401095885385</v>
      </c>
      <c r="U165" s="70">
        <f t="shared" si="37"/>
        <v>-0.6945389020565006</v>
      </c>
      <c r="V165" s="93"/>
      <c r="W165" s="49"/>
      <c r="X165" s="100">
        <v>504</v>
      </c>
      <c r="Y165" s="95" t="s">
        <v>163</v>
      </c>
      <c r="Z165" s="96">
        <v>1871</v>
      </c>
      <c r="AA165" s="206">
        <v>3340292.791829234</v>
      </c>
      <c r="AB165" s="171">
        <v>1280850.8187118086</v>
      </c>
      <c r="AC165" s="207">
        <f t="shared" si="30"/>
        <v>4621143.6105410429</v>
      </c>
      <c r="AD165" s="267">
        <v>-500555</v>
      </c>
      <c r="AE165" s="246">
        <v>1314926.8522379703</v>
      </c>
      <c r="AF165" s="208">
        <f t="shared" si="31"/>
        <v>5435515.4627790134</v>
      </c>
      <c r="AG165" s="171">
        <f t="shared" si="32"/>
        <v>2905.1392104644647</v>
      </c>
    </row>
    <row r="166" spans="1:33">
      <c r="A166" s="346">
        <v>505</v>
      </c>
      <c r="B166" s="25" t="s">
        <v>164</v>
      </c>
      <c r="C166" s="74">
        <v>20837</v>
      </c>
      <c r="D166" s="47">
        <v>10207522</v>
      </c>
      <c r="E166" s="368">
        <f t="shared" si="33"/>
        <v>11762708</v>
      </c>
      <c r="F166" s="309">
        <v>-1067723</v>
      </c>
      <c r="G166" s="244">
        <v>-487463</v>
      </c>
      <c r="H166" s="64">
        <v>3817903</v>
      </c>
      <c r="I166" s="229">
        <v>14025425</v>
      </c>
      <c r="J166" s="409">
        <v>-2100402</v>
      </c>
      <c r="K166" s="365">
        <v>3294591</v>
      </c>
      <c r="L166" s="27">
        <f t="shared" si="34"/>
        <v>15219614</v>
      </c>
      <c r="M166" s="370">
        <f t="shared" si="35"/>
        <v>730.41291932619856</v>
      </c>
      <c r="N166" s="28">
        <v>728.71179570933123</v>
      </c>
      <c r="O166" s="355">
        <v>1</v>
      </c>
      <c r="P166" s="192">
        <f t="shared" si="27"/>
        <v>-20704744.793189421</v>
      </c>
      <c r="Q166" s="193">
        <f t="shared" si="28"/>
        <v>-0.57634277934877576</v>
      </c>
      <c r="R166" s="192">
        <f t="shared" si="36"/>
        <v>-998.132468403649</v>
      </c>
      <c r="S166" s="46"/>
      <c r="T166" s="70">
        <f t="shared" si="29"/>
        <v>-0.49124612503421261</v>
      </c>
      <c r="U166" s="70">
        <f t="shared" si="37"/>
        <v>-0.68492615778458033</v>
      </c>
      <c r="V166" s="93"/>
      <c r="W166" s="49"/>
      <c r="X166" s="100">
        <v>505</v>
      </c>
      <c r="Y166" s="95" t="s">
        <v>164</v>
      </c>
      <c r="Z166" s="96">
        <v>20783</v>
      </c>
      <c r="AA166" s="206">
        <v>23753226.19926152</v>
      </c>
      <c r="AB166" s="171">
        <v>3814966.772129959</v>
      </c>
      <c r="AC166" s="207">
        <f t="shared" si="30"/>
        <v>27568192.97139148</v>
      </c>
      <c r="AD166" s="268">
        <v>-2100402</v>
      </c>
      <c r="AE166" s="246">
        <v>10456567.821797945</v>
      </c>
      <c r="AF166" s="208">
        <f t="shared" si="31"/>
        <v>35924358.793189421</v>
      </c>
      <c r="AG166" s="171">
        <f t="shared" si="32"/>
        <v>1728.5453877298476</v>
      </c>
    </row>
    <row r="167" spans="1:33">
      <c r="A167" s="346">
        <v>507</v>
      </c>
      <c r="B167" s="25" t="s">
        <v>165</v>
      </c>
      <c r="C167" s="74">
        <v>5635</v>
      </c>
      <c r="D167" s="47">
        <v>450091</v>
      </c>
      <c r="E167" s="368">
        <f t="shared" si="33"/>
        <v>-142715</v>
      </c>
      <c r="F167" s="309">
        <v>126008</v>
      </c>
      <c r="G167" s="244">
        <v>466798</v>
      </c>
      <c r="H167" s="64">
        <v>414202</v>
      </c>
      <c r="I167" s="229">
        <v>864292</v>
      </c>
      <c r="J167" s="409">
        <v>2781</v>
      </c>
      <c r="K167" s="365">
        <v>1120160</v>
      </c>
      <c r="L167" s="27">
        <f t="shared" si="34"/>
        <v>1987233</v>
      </c>
      <c r="M167" s="370">
        <f t="shared" si="35"/>
        <v>352.65891748003548</v>
      </c>
      <c r="N167" s="28">
        <v>346.0615606237069</v>
      </c>
      <c r="O167" s="355">
        <v>10</v>
      </c>
      <c r="P167" s="192">
        <f t="shared" si="27"/>
        <v>-18402461.627562754</v>
      </c>
      <c r="Q167" s="193">
        <f t="shared" si="28"/>
        <v>-0.90253738291334384</v>
      </c>
      <c r="R167" s="192">
        <f t="shared" si="36"/>
        <v>-3239.605816058152</v>
      </c>
      <c r="S167" s="46"/>
      <c r="T167" s="70">
        <f t="shared" si="29"/>
        <v>-0.94808897844875384</v>
      </c>
      <c r="U167" s="70">
        <f t="shared" si="37"/>
        <v>-0.70028556724493474</v>
      </c>
      <c r="V167" s="93"/>
      <c r="W167" s="49"/>
      <c r="X167" s="100">
        <v>507</v>
      </c>
      <c r="Y167" s="95" t="s">
        <v>165</v>
      </c>
      <c r="Z167" s="96">
        <v>5676</v>
      </c>
      <c r="AA167" s="206">
        <v>13441219.401724624</v>
      </c>
      <c r="AB167" s="171">
        <v>3208269.9393159482</v>
      </c>
      <c r="AC167" s="207">
        <f t="shared" si="30"/>
        <v>16649489.341040572</v>
      </c>
      <c r="AD167" s="267">
        <v>2781</v>
      </c>
      <c r="AE167" s="246">
        <v>3737424.2865221812</v>
      </c>
      <c r="AF167" s="208">
        <f t="shared" si="31"/>
        <v>20389694.627562754</v>
      </c>
      <c r="AG167" s="171">
        <f t="shared" si="32"/>
        <v>3592.2647335381876</v>
      </c>
    </row>
    <row r="168" spans="1:33">
      <c r="A168" s="346">
        <v>508</v>
      </c>
      <c r="B168" s="25" t="s">
        <v>166</v>
      </c>
      <c r="C168" s="74">
        <v>9563</v>
      </c>
      <c r="D168" s="47">
        <v>-1037577</v>
      </c>
      <c r="E168" s="368">
        <f t="shared" si="33"/>
        <v>-666036</v>
      </c>
      <c r="F168" s="309">
        <v>-202195</v>
      </c>
      <c r="G168" s="244">
        <v>-169346</v>
      </c>
      <c r="H168" s="64">
        <v>922746</v>
      </c>
      <c r="I168" s="229">
        <v>-114831</v>
      </c>
      <c r="J168" s="409">
        <v>-1040593</v>
      </c>
      <c r="K168" s="365">
        <v>1703792</v>
      </c>
      <c r="L168" s="27">
        <f t="shared" si="34"/>
        <v>548368</v>
      </c>
      <c r="M168" s="370">
        <f t="shared" si="35"/>
        <v>57.342674892816063</v>
      </c>
      <c r="N168" s="28">
        <v>62.071264765650405</v>
      </c>
      <c r="O168" s="355">
        <v>6</v>
      </c>
      <c r="P168" s="192">
        <f t="shared" si="27"/>
        <v>-26113676.338004068</v>
      </c>
      <c r="Q168" s="193">
        <f t="shared" si="28"/>
        <v>-0.97943263490795573</v>
      </c>
      <c r="R168" s="192">
        <f t="shared" si="36"/>
        <v>-2698.9939671007814</v>
      </c>
      <c r="S168" s="46"/>
      <c r="T168" s="70">
        <f t="shared" si="29"/>
        <v>-1.0051845792660727</v>
      </c>
      <c r="U168" s="70">
        <f t="shared" si="37"/>
        <v>-0.69323544304284868</v>
      </c>
      <c r="V168" s="93"/>
      <c r="W168" s="49"/>
      <c r="X168" s="100">
        <v>508</v>
      </c>
      <c r="Y168" s="95" t="s">
        <v>166</v>
      </c>
      <c r="Z168" s="96">
        <v>9673</v>
      </c>
      <c r="AA168" s="206">
        <v>19197757.469956513</v>
      </c>
      <c r="AB168" s="171">
        <v>2950809.290598202</v>
      </c>
      <c r="AC168" s="207">
        <f t="shared" si="30"/>
        <v>22148566.760554716</v>
      </c>
      <c r="AD168" s="268">
        <v>-1040593</v>
      </c>
      <c r="AE168" s="246">
        <v>5554070.5774493506</v>
      </c>
      <c r="AF168" s="208">
        <f t="shared" si="31"/>
        <v>26662044.338004068</v>
      </c>
      <c r="AG168" s="171">
        <f t="shared" si="32"/>
        <v>2756.3366419935974</v>
      </c>
    </row>
    <row r="169" spans="1:33">
      <c r="A169" s="346">
        <v>529</v>
      </c>
      <c r="B169" s="25" t="s">
        <v>167</v>
      </c>
      <c r="C169" s="74">
        <v>19579</v>
      </c>
      <c r="D169" s="47">
        <v>8339038</v>
      </c>
      <c r="E169" s="368">
        <f t="shared" si="33"/>
        <v>4476973</v>
      </c>
      <c r="F169" s="309">
        <v>3249169</v>
      </c>
      <c r="G169" s="244">
        <v>612896</v>
      </c>
      <c r="H169" s="64">
        <v>-738196</v>
      </c>
      <c r="I169" s="229">
        <v>7600842</v>
      </c>
      <c r="J169" s="409">
        <v>-1063833</v>
      </c>
      <c r="K169" s="365">
        <v>2339504</v>
      </c>
      <c r="L169" s="27">
        <f t="shared" si="34"/>
        <v>8876513</v>
      </c>
      <c r="M169" s="370">
        <f t="shared" si="35"/>
        <v>453.36906890035243</v>
      </c>
      <c r="N169" s="28">
        <v>450.12653305935953</v>
      </c>
      <c r="O169" s="355">
        <v>2</v>
      </c>
      <c r="P169" s="192">
        <f t="shared" si="27"/>
        <v>-12262418.82875333</v>
      </c>
      <c r="Q169" s="193">
        <f t="shared" si="28"/>
        <v>-0.58008696598727372</v>
      </c>
      <c r="R169" s="192">
        <f t="shared" si="36"/>
        <v>-634.75219679961833</v>
      </c>
      <c r="S169" s="46"/>
      <c r="T169" s="70">
        <f t="shared" si="29"/>
        <v>-0.48013758982455501</v>
      </c>
      <c r="U169" s="70">
        <f t="shared" si="37"/>
        <v>-0.69143534507805804</v>
      </c>
      <c r="V169" s="93"/>
      <c r="W169" s="49"/>
      <c r="X169" s="100">
        <v>529</v>
      </c>
      <c r="Y169" s="95" t="s">
        <v>167</v>
      </c>
      <c r="Z169" s="96">
        <v>19427</v>
      </c>
      <c r="AA169" s="206">
        <v>20109120.48802584</v>
      </c>
      <c r="AB169" s="171">
        <v>-5488248.0201841267</v>
      </c>
      <c r="AC169" s="207">
        <f t="shared" si="30"/>
        <v>14620872.467841715</v>
      </c>
      <c r="AD169" s="267">
        <v>-1063833</v>
      </c>
      <c r="AE169" s="246">
        <v>7581892.3609116143</v>
      </c>
      <c r="AF169" s="208">
        <f t="shared" si="31"/>
        <v>21138931.82875333</v>
      </c>
      <c r="AG169" s="171">
        <f t="shared" si="32"/>
        <v>1088.1212656999708</v>
      </c>
    </row>
    <row r="170" spans="1:33">
      <c r="A170" s="346">
        <v>531</v>
      </c>
      <c r="B170" s="25" t="s">
        <v>168</v>
      </c>
      <c r="C170" s="74">
        <v>5169</v>
      </c>
      <c r="D170" s="47">
        <v>-1008847</v>
      </c>
      <c r="E170" s="368">
        <f t="shared" si="33"/>
        <v>798833</v>
      </c>
      <c r="F170" s="309">
        <v>-901193</v>
      </c>
      <c r="G170" s="244">
        <v>-906487</v>
      </c>
      <c r="H170" s="64">
        <v>2428372</v>
      </c>
      <c r="I170" s="229">
        <v>1419526</v>
      </c>
      <c r="J170" s="409">
        <v>-170424</v>
      </c>
      <c r="K170" s="365">
        <v>897216</v>
      </c>
      <c r="L170" s="27">
        <f t="shared" si="34"/>
        <v>2146318</v>
      </c>
      <c r="M170" s="370">
        <f t="shared" si="35"/>
        <v>415.22886438382665</v>
      </c>
      <c r="N170" s="28">
        <v>413.41580694004801</v>
      </c>
      <c r="O170" s="355">
        <v>4</v>
      </c>
      <c r="P170" s="192">
        <f t="shared" si="27"/>
        <v>-11436084.842070915</v>
      </c>
      <c r="Q170" s="193">
        <f t="shared" si="28"/>
        <v>-0.8419780340079539</v>
      </c>
      <c r="R170" s="192">
        <f t="shared" si="36"/>
        <v>-2168.9421481867435</v>
      </c>
      <c r="S170" s="46"/>
      <c r="T170" s="70">
        <f t="shared" si="29"/>
        <v>-0.8685561653981767</v>
      </c>
      <c r="U170" s="70">
        <f t="shared" si="37"/>
        <v>-0.69620291356892849</v>
      </c>
      <c r="V170" s="93"/>
      <c r="W170" s="49"/>
      <c r="X170" s="100">
        <v>531</v>
      </c>
      <c r="Y170" s="95" t="s">
        <v>168</v>
      </c>
      <c r="Z170" s="96">
        <v>5256</v>
      </c>
      <c r="AA170" s="206">
        <v>7335615.8746267036</v>
      </c>
      <c r="AB170" s="171">
        <v>3463871.254610694</v>
      </c>
      <c r="AC170" s="207">
        <f t="shared" si="30"/>
        <v>10799487.129237399</v>
      </c>
      <c r="AD170" s="268">
        <v>-170424</v>
      </c>
      <c r="AE170" s="246">
        <v>2953339.7128335168</v>
      </c>
      <c r="AF170" s="208">
        <f t="shared" si="31"/>
        <v>13582402.842070915</v>
      </c>
      <c r="AG170" s="171">
        <f t="shared" si="32"/>
        <v>2584.1710125705699</v>
      </c>
    </row>
    <row r="171" spans="1:33">
      <c r="A171" s="346">
        <v>535</v>
      </c>
      <c r="B171" s="25" t="s">
        <v>169</v>
      </c>
      <c r="C171" s="74">
        <v>10396</v>
      </c>
      <c r="D171" s="47">
        <v>8586484</v>
      </c>
      <c r="E171" s="368">
        <f t="shared" si="33"/>
        <v>8267007</v>
      </c>
      <c r="F171" s="309">
        <v>648350</v>
      </c>
      <c r="G171" s="244">
        <v>-328873</v>
      </c>
      <c r="H171" s="64">
        <v>6766676</v>
      </c>
      <c r="I171" s="229">
        <v>15353160</v>
      </c>
      <c r="J171" s="409">
        <v>-923772</v>
      </c>
      <c r="K171" s="365">
        <v>1952343</v>
      </c>
      <c r="L171" s="27">
        <f t="shared" si="34"/>
        <v>16381731</v>
      </c>
      <c r="M171" s="370">
        <f t="shared" si="35"/>
        <v>1575.7725086571759</v>
      </c>
      <c r="N171" s="28">
        <v>1570.2171924807019</v>
      </c>
      <c r="O171" s="355">
        <v>17</v>
      </c>
      <c r="P171" s="192">
        <f t="shared" si="27"/>
        <v>-27562494.463972852</v>
      </c>
      <c r="Q171" s="193">
        <f t="shared" si="28"/>
        <v>-0.62721538889266881</v>
      </c>
      <c r="R171" s="192">
        <f t="shared" si="36"/>
        <v>-2609.3918212450003</v>
      </c>
      <c r="S171" s="46"/>
      <c r="T171" s="70">
        <f t="shared" si="29"/>
        <v>-0.60014134181219991</v>
      </c>
      <c r="U171" s="70">
        <f t="shared" si="37"/>
        <v>-0.69831816730970631</v>
      </c>
      <c r="V171" s="93"/>
      <c r="W171" s="49"/>
      <c r="X171" s="100">
        <v>535</v>
      </c>
      <c r="Y171" s="95" t="s">
        <v>169</v>
      </c>
      <c r="Z171" s="96">
        <v>10500</v>
      </c>
      <c r="AA171" s="206">
        <v>26918165.869932197</v>
      </c>
      <c r="AB171" s="171">
        <v>11478301.695837356</v>
      </c>
      <c r="AC171" s="207">
        <f t="shared" si="30"/>
        <v>38396467.565769553</v>
      </c>
      <c r="AD171" s="267">
        <v>-923772</v>
      </c>
      <c r="AE171" s="246">
        <v>6471529.8982032957</v>
      </c>
      <c r="AF171" s="208">
        <f t="shared" si="31"/>
        <v>43944225.463972852</v>
      </c>
      <c r="AG171" s="171">
        <f t="shared" si="32"/>
        <v>4185.1643299021762</v>
      </c>
    </row>
    <row r="172" spans="1:33">
      <c r="A172" s="346">
        <v>536</v>
      </c>
      <c r="B172" s="25" t="s">
        <v>170</v>
      </c>
      <c r="C172" s="74">
        <v>34884</v>
      </c>
      <c r="D172" s="47">
        <v>11728436</v>
      </c>
      <c r="E172" s="368">
        <f t="shared" si="33"/>
        <v>15120312</v>
      </c>
      <c r="F172" s="309">
        <v>-1873068</v>
      </c>
      <c r="G172" s="244">
        <v>-1518808</v>
      </c>
      <c r="H172" s="64">
        <v>5110446</v>
      </c>
      <c r="I172" s="229">
        <v>16838882</v>
      </c>
      <c r="J172" s="409">
        <v>-2227933</v>
      </c>
      <c r="K172" s="365">
        <v>4392095</v>
      </c>
      <c r="L172" s="27">
        <f t="shared" si="34"/>
        <v>19003044</v>
      </c>
      <c r="M172" s="370">
        <f t="shared" si="35"/>
        <v>544.74957000344</v>
      </c>
      <c r="N172" s="28">
        <v>541.06309197505345</v>
      </c>
      <c r="O172" s="355">
        <v>6</v>
      </c>
      <c r="P172" s="192">
        <f t="shared" si="27"/>
        <v>-33004520.64839457</v>
      </c>
      <c r="Q172" s="193">
        <f t="shared" si="28"/>
        <v>-0.63461000090134756</v>
      </c>
      <c r="R172" s="192">
        <f t="shared" si="36"/>
        <v>-963.76547374857785</v>
      </c>
      <c r="S172" s="46"/>
      <c r="T172" s="70">
        <f t="shared" si="29"/>
        <v>-0.579356640221381</v>
      </c>
      <c r="U172" s="70">
        <f t="shared" si="37"/>
        <v>-0.69078989966380122</v>
      </c>
      <c r="V172" s="93"/>
      <c r="W172" s="49"/>
      <c r="X172" s="100">
        <v>536</v>
      </c>
      <c r="Y172" s="95" t="s">
        <v>170</v>
      </c>
      <c r="Z172" s="96">
        <v>34476</v>
      </c>
      <c r="AA172" s="206">
        <v>36964373.949771732</v>
      </c>
      <c r="AB172" s="171">
        <v>3066882.0026867962</v>
      </c>
      <c r="AC172" s="207">
        <f t="shared" si="30"/>
        <v>40031255.952458531</v>
      </c>
      <c r="AD172" s="268">
        <v>-2227933</v>
      </c>
      <c r="AE172" s="246">
        <v>14204241.695936037</v>
      </c>
      <c r="AF172" s="208">
        <f t="shared" si="31"/>
        <v>52007564.64839457</v>
      </c>
      <c r="AG172" s="171">
        <f t="shared" si="32"/>
        <v>1508.5150437520178</v>
      </c>
    </row>
    <row r="173" spans="1:33">
      <c r="A173" s="346">
        <v>538</v>
      </c>
      <c r="B173" s="25" t="s">
        <v>171</v>
      </c>
      <c r="C173" s="74">
        <v>4689</v>
      </c>
      <c r="D173" s="47">
        <v>2132634</v>
      </c>
      <c r="E173" s="368">
        <f t="shared" si="33"/>
        <v>2604220</v>
      </c>
      <c r="F173" s="309">
        <v>-127317</v>
      </c>
      <c r="G173" s="244">
        <v>-344269</v>
      </c>
      <c r="H173" s="64">
        <v>2064131</v>
      </c>
      <c r="I173" s="229">
        <v>4196765</v>
      </c>
      <c r="J173" s="409">
        <v>709852</v>
      </c>
      <c r="K173" s="365">
        <v>793598</v>
      </c>
      <c r="L173" s="27">
        <f t="shared" si="34"/>
        <v>5700215</v>
      </c>
      <c r="M173" s="370">
        <f t="shared" si="35"/>
        <v>1215.6568564725953</v>
      </c>
      <c r="N173" s="28">
        <v>1212.1754832772365</v>
      </c>
      <c r="O173" s="355">
        <v>2</v>
      </c>
      <c r="P173" s="192">
        <f t="shared" si="27"/>
        <v>-5440294.03146182</v>
      </c>
      <c r="Q173" s="193">
        <f t="shared" si="28"/>
        <v>-0.48833442135345256</v>
      </c>
      <c r="R173" s="192">
        <f t="shared" si="36"/>
        <v>-1158.1997451600105</v>
      </c>
      <c r="S173" s="46"/>
      <c r="T173" s="70">
        <f t="shared" si="29"/>
        <v>-0.46174852342931383</v>
      </c>
      <c r="U173" s="70">
        <f t="shared" si="37"/>
        <v>-0.69866683460707968</v>
      </c>
      <c r="V173" s="93"/>
      <c r="W173" s="49"/>
      <c r="X173" s="100">
        <v>538</v>
      </c>
      <c r="Y173" s="95" t="s">
        <v>171</v>
      </c>
      <c r="Z173" s="96">
        <v>4693</v>
      </c>
      <c r="AA173" s="206">
        <v>5626703.3118877867</v>
      </c>
      <c r="AB173" s="171">
        <v>2170330.5703757163</v>
      </c>
      <c r="AC173" s="207">
        <f t="shared" si="30"/>
        <v>7797033.882263503</v>
      </c>
      <c r="AD173" s="267">
        <v>709852</v>
      </c>
      <c r="AE173" s="246">
        <v>2633623.149198316</v>
      </c>
      <c r="AF173" s="208">
        <f t="shared" si="31"/>
        <v>11140509.03146182</v>
      </c>
      <c r="AG173" s="171">
        <f t="shared" si="32"/>
        <v>2373.8566016326058</v>
      </c>
    </row>
    <row r="174" spans="1:33">
      <c r="A174" s="346">
        <v>541</v>
      </c>
      <c r="B174" s="25" t="s">
        <v>172</v>
      </c>
      <c r="C174" s="74">
        <v>9423</v>
      </c>
      <c r="D174" s="47">
        <v>8279850</v>
      </c>
      <c r="E174" s="368">
        <f t="shared" si="33"/>
        <v>1627089</v>
      </c>
      <c r="F174" s="309">
        <v>3866652</v>
      </c>
      <c r="G174" s="244">
        <v>2786109</v>
      </c>
      <c r="H174" s="64">
        <v>4095854</v>
      </c>
      <c r="I174" s="229">
        <v>12375704</v>
      </c>
      <c r="J174" s="409">
        <v>-962239</v>
      </c>
      <c r="K174" s="365">
        <v>1981954</v>
      </c>
      <c r="L174" s="27">
        <f t="shared" si="34"/>
        <v>13395419</v>
      </c>
      <c r="M174" s="370">
        <f t="shared" si="35"/>
        <v>1421.5662740104001</v>
      </c>
      <c r="N174" s="28">
        <v>1416.8597239924932</v>
      </c>
      <c r="O174" s="355">
        <v>12</v>
      </c>
      <c r="P174" s="192">
        <f t="shared" si="27"/>
        <v>-30241037.939844936</v>
      </c>
      <c r="Q174" s="193">
        <f t="shared" si="28"/>
        <v>-0.69302230429784295</v>
      </c>
      <c r="R174" s="192">
        <f t="shared" si="36"/>
        <v>-3171.2615272573548</v>
      </c>
      <c r="S174" s="46"/>
      <c r="T174" s="70">
        <f t="shared" si="29"/>
        <v>-0.67490632268683592</v>
      </c>
      <c r="U174" s="70">
        <f t="shared" si="37"/>
        <v>-0.69651176658252967</v>
      </c>
      <c r="V174" s="93"/>
      <c r="W174" s="49"/>
      <c r="X174" s="100">
        <v>541</v>
      </c>
      <c r="Y174" s="95" t="s">
        <v>172</v>
      </c>
      <c r="Z174" s="96">
        <v>9501</v>
      </c>
      <c r="AA174" s="206">
        <v>29760702.867233258</v>
      </c>
      <c r="AB174" s="171">
        <v>8307413.690070428</v>
      </c>
      <c r="AC174" s="207">
        <f t="shared" si="30"/>
        <v>38068116.557303682</v>
      </c>
      <c r="AD174" s="268">
        <v>-962239</v>
      </c>
      <c r="AE174" s="246">
        <v>6530579.382541256</v>
      </c>
      <c r="AF174" s="208">
        <f t="shared" si="31"/>
        <v>43636456.939844936</v>
      </c>
      <c r="AG174" s="171">
        <f t="shared" si="32"/>
        <v>4592.8278012677547</v>
      </c>
    </row>
    <row r="175" spans="1:33">
      <c r="A175" s="346">
        <v>543</v>
      </c>
      <c r="B175" s="25" t="s">
        <v>173</v>
      </c>
      <c r="C175" s="74">
        <v>44127</v>
      </c>
      <c r="D175" s="47">
        <v>33406579</v>
      </c>
      <c r="E175" s="368">
        <f t="shared" si="33"/>
        <v>28285804</v>
      </c>
      <c r="F175" s="309">
        <v>2860712</v>
      </c>
      <c r="G175" s="244">
        <v>2260063</v>
      </c>
      <c r="H175" s="64">
        <v>168356</v>
      </c>
      <c r="I175" s="229">
        <v>33574935</v>
      </c>
      <c r="J175" s="409">
        <v>-6582196</v>
      </c>
      <c r="K175" s="365">
        <v>5435158</v>
      </c>
      <c r="L175" s="27">
        <f t="shared" si="34"/>
        <v>32427897</v>
      </c>
      <c r="M175" s="370">
        <f t="shared" si="35"/>
        <v>734.87653817390708</v>
      </c>
      <c r="N175" s="28">
        <v>736.30957878941945</v>
      </c>
      <c r="O175" s="355">
        <v>1</v>
      </c>
      <c r="P175" s="192">
        <f t="shared" si="27"/>
        <v>-13292273.225996092</v>
      </c>
      <c r="Q175" s="193">
        <f t="shared" si="28"/>
        <v>-0.2907310528436795</v>
      </c>
      <c r="R175" s="192">
        <f t="shared" si="36"/>
        <v>-312.23818655861453</v>
      </c>
      <c r="S175" s="46"/>
      <c r="T175" s="70">
        <f t="shared" si="29"/>
        <v>-4.7927521437255871E-2</v>
      </c>
      <c r="U175" s="70">
        <f t="shared" si="37"/>
        <v>-0.68098407260110139</v>
      </c>
      <c r="V175" s="93"/>
      <c r="W175" s="49"/>
      <c r="X175" s="100">
        <v>543</v>
      </c>
      <c r="Y175" s="95" t="s">
        <v>173</v>
      </c>
      <c r="Z175" s="96">
        <v>43663</v>
      </c>
      <c r="AA175" s="206">
        <v>41862758.330515265</v>
      </c>
      <c r="AB175" s="171">
        <v>-6597654.3011613498</v>
      </c>
      <c r="AC175" s="207">
        <f t="shared" si="30"/>
        <v>35265104.029353917</v>
      </c>
      <c r="AD175" s="267">
        <v>-6582196</v>
      </c>
      <c r="AE175" s="246">
        <v>17037262.196642172</v>
      </c>
      <c r="AF175" s="208">
        <f t="shared" si="31"/>
        <v>45720170.225996092</v>
      </c>
      <c r="AG175" s="171">
        <f t="shared" si="32"/>
        <v>1047.1147247325216</v>
      </c>
    </row>
    <row r="176" spans="1:33">
      <c r="A176" s="346">
        <v>545</v>
      </c>
      <c r="B176" s="25" t="s">
        <v>174</v>
      </c>
      <c r="C176" s="74">
        <v>9562</v>
      </c>
      <c r="D176" s="47">
        <v>10318970</v>
      </c>
      <c r="E176" s="368">
        <f t="shared" si="33"/>
        <v>8107719</v>
      </c>
      <c r="F176" s="309">
        <v>1099149</v>
      </c>
      <c r="G176" s="244">
        <v>1112102</v>
      </c>
      <c r="H176" s="64">
        <v>3150065</v>
      </c>
      <c r="I176" s="229">
        <v>13469035</v>
      </c>
      <c r="J176" s="409">
        <v>396268</v>
      </c>
      <c r="K176" s="365">
        <v>2132422</v>
      </c>
      <c r="L176" s="27">
        <f t="shared" si="34"/>
        <v>15997725</v>
      </c>
      <c r="M176" s="370">
        <f t="shared" si="35"/>
        <v>1673.0521857352019</v>
      </c>
      <c r="N176" s="28">
        <v>1594.1078660488149</v>
      </c>
      <c r="O176" s="355">
        <v>15</v>
      </c>
      <c r="P176" s="192">
        <f t="shared" si="27"/>
        <v>-21677445.26621379</v>
      </c>
      <c r="Q176" s="193">
        <f t="shared" si="28"/>
        <v>-0.57537749963810025</v>
      </c>
      <c r="R176" s="192">
        <f t="shared" si="36"/>
        <v>-2268.6898383507773</v>
      </c>
      <c r="S176" s="46"/>
      <c r="T176" s="70">
        <f t="shared" si="29"/>
        <v>-0.55458350207891627</v>
      </c>
      <c r="U176" s="70">
        <f t="shared" si="37"/>
        <v>-0.69708668127663731</v>
      </c>
      <c r="V176" s="93"/>
      <c r="W176" s="49"/>
      <c r="X176" s="100">
        <v>545</v>
      </c>
      <c r="Y176" s="95" t="s">
        <v>174</v>
      </c>
      <c r="Z176" s="96">
        <v>9558</v>
      </c>
      <c r="AA176" s="206">
        <v>23062713.180747185</v>
      </c>
      <c r="AB176" s="171">
        <v>7176478.8178984541</v>
      </c>
      <c r="AC176" s="207">
        <f t="shared" si="30"/>
        <v>30239191.998645641</v>
      </c>
      <c r="AD176" s="268">
        <v>396268</v>
      </c>
      <c r="AE176" s="246">
        <v>7039710.2675681505</v>
      </c>
      <c r="AF176" s="208">
        <f t="shared" si="31"/>
        <v>37675170.26621379</v>
      </c>
      <c r="AG176" s="171">
        <f t="shared" si="32"/>
        <v>3941.7420240859792</v>
      </c>
    </row>
    <row r="177" spans="1:33">
      <c r="A177" s="346">
        <v>560</v>
      </c>
      <c r="B177" s="25" t="s">
        <v>175</v>
      </c>
      <c r="C177" s="74">
        <v>15808</v>
      </c>
      <c r="D177" s="47">
        <v>6730647</v>
      </c>
      <c r="E177" s="368">
        <f t="shared" si="33"/>
        <v>5218100</v>
      </c>
      <c r="F177" s="309">
        <v>938323</v>
      </c>
      <c r="G177" s="244">
        <v>574224</v>
      </c>
      <c r="H177" s="64">
        <v>6305918</v>
      </c>
      <c r="I177" s="229">
        <v>13036566</v>
      </c>
      <c r="J177" s="409">
        <v>-1911725</v>
      </c>
      <c r="K177" s="365">
        <v>2849404</v>
      </c>
      <c r="L177" s="27">
        <f t="shared" si="34"/>
        <v>13974245</v>
      </c>
      <c r="M177" s="370">
        <f t="shared" si="35"/>
        <v>883.99829200404861</v>
      </c>
      <c r="N177" s="28">
        <v>884.27087994838735</v>
      </c>
      <c r="O177" s="355">
        <v>7</v>
      </c>
      <c r="P177" s="192">
        <f t="shared" si="27"/>
        <v>-25206055.280500516</v>
      </c>
      <c r="Q177" s="193">
        <f t="shared" si="28"/>
        <v>-0.64333491831468215</v>
      </c>
      <c r="R177" s="192">
        <f t="shared" si="36"/>
        <v>-1582.9643248263581</v>
      </c>
      <c r="S177" s="46"/>
      <c r="T177" s="70">
        <f t="shared" si="29"/>
        <v>-0.58979331622722708</v>
      </c>
      <c r="U177" s="70">
        <f t="shared" si="37"/>
        <v>-0.6939923042565348</v>
      </c>
      <c r="V177" s="93"/>
      <c r="W177" s="49"/>
      <c r="X177" s="100">
        <v>560</v>
      </c>
      <c r="Y177" s="95" t="s">
        <v>175</v>
      </c>
      <c r="Z177" s="96">
        <v>15882</v>
      </c>
      <c r="AA177" s="206">
        <v>21854475.476926573</v>
      </c>
      <c r="AB177" s="171">
        <v>9926006.2063543014</v>
      </c>
      <c r="AC177" s="207">
        <f t="shared" si="30"/>
        <v>31780481.683280874</v>
      </c>
      <c r="AD177" s="267">
        <v>-1911725</v>
      </c>
      <c r="AE177" s="246">
        <v>9311543.5972196441</v>
      </c>
      <c r="AF177" s="208">
        <f t="shared" si="31"/>
        <v>39180300.280500516</v>
      </c>
      <c r="AG177" s="171">
        <f t="shared" si="32"/>
        <v>2466.9626168304067</v>
      </c>
    </row>
    <row r="178" spans="1:33">
      <c r="A178" s="346">
        <v>561</v>
      </c>
      <c r="B178" s="25" t="s">
        <v>176</v>
      </c>
      <c r="C178" s="74">
        <v>1337</v>
      </c>
      <c r="D178" s="47">
        <v>1324856</v>
      </c>
      <c r="E178" s="368">
        <f t="shared" si="33"/>
        <v>615949</v>
      </c>
      <c r="F178" s="309">
        <v>379710</v>
      </c>
      <c r="G178" s="244">
        <v>329197</v>
      </c>
      <c r="H178" s="64">
        <v>447215</v>
      </c>
      <c r="I178" s="229">
        <v>1772070</v>
      </c>
      <c r="J178" s="409">
        <v>-296983</v>
      </c>
      <c r="K178" s="365">
        <v>283546</v>
      </c>
      <c r="L178" s="27">
        <f t="shared" si="34"/>
        <v>1758633</v>
      </c>
      <c r="M178" s="370">
        <f t="shared" si="35"/>
        <v>1315.3575168287209</v>
      </c>
      <c r="N178" s="28">
        <v>1309.8617528579111</v>
      </c>
      <c r="O178" s="355">
        <v>2</v>
      </c>
      <c r="P178" s="192">
        <f t="shared" si="27"/>
        <v>-2498827.7056077011</v>
      </c>
      <c r="Q178" s="193">
        <f t="shared" si="28"/>
        <v>-0.58692912944948095</v>
      </c>
      <c r="R178" s="192">
        <f t="shared" si="36"/>
        <v>-1876.1422624873969</v>
      </c>
      <c r="S178" s="46"/>
      <c r="T178" s="70">
        <f t="shared" si="29"/>
        <v>-0.50885958646996365</v>
      </c>
      <c r="U178" s="70">
        <f t="shared" si="37"/>
        <v>-0.70038620755051917</v>
      </c>
      <c r="V178" s="93"/>
      <c r="W178" s="49"/>
      <c r="X178" s="100">
        <v>561</v>
      </c>
      <c r="Y178" s="95" t="s">
        <v>176</v>
      </c>
      <c r="Z178" s="96">
        <v>1334</v>
      </c>
      <c r="AA178" s="206">
        <v>2676364.2959150132</v>
      </c>
      <c r="AB178" s="171">
        <v>931707.75676616328</v>
      </c>
      <c r="AC178" s="207">
        <f t="shared" si="30"/>
        <v>3608072.0526811765</v>
      </c>
      <c r="AD178" s="268">
        <v>-296983</v>
      </c>
      <c r="AE178" s="246">
        <v>946371.65292652487</v>
      </c>
      <c r="AF178" s="208">
        <f t="shared" si="31"/>
        <v>4257460.7056077011</v>
      </c>
      <c r="AG178" s="171">
        <f t="shared" si="32"/>
        <v>3191.4997793161178</v>
      </c>
    </row>
    <row r="179" spans="1:33">
      <c r="A179" s="346">
        <v>562</v>
      </c>
      <c r="B179" s="25" t="s">
        <v>177</v>
      </c>
      <c r="C179" s="74">
        <v>8978</v>
      </c>
      <c r="D179" s="47">
        <v>884025</v>
      </c>
      <c r="E179" s="368">
        <f t="shared" si="33"/>
        <v>1477460</v>
      </c>
      <c r="F179" s="309">
        <v>-301344</v>
      </c>
      <c r="G179" s="244">
        <v>-292091</v>
      </c>
      <c r="H179" s="64">
        <v>3260397</v>
      </c>
      <c r="I179" s="229">
        <v>4144422</v>
      </c>
      <c r="J179" s="409">
        <v>-581202</v>
      </c>
      <c r="K179" s="365">
        <v>1732691</v>
      </c>
      <c r="L179" s="27">
        <f t="shared" si="34"/>
        <v>5295911</v>
      </c>
      <c r="M179" s="370">
        <f t="shared" si="35"/>
        <v>589.87647582980617</v>
      </c>
      <c r="N179" s="28">
        <v>587.95250244833858</v>
      </c>
      <c r="O179" s="355">
        <v>6</v>
      </c>
      <c r="P179" s="192">
        <f t="shared" si="27"/>
        <v>-21529095.768333402</v>
      </c>
      <c r="Q179" s="193">
        <f t="shared" si="28"/>
        <v>-0.80257559501339026</v>
      </c>
      <c r="R179" s="192">
        <f t="shared" si="36"/>
        <v>-2388.0328012942391</v>
      </c>
      <c r="S179" s="46"/>
      <c r="T179" s="70">
        <f t="shared" si="29"/>
        <v>-0.80936339721966788</v>
      </c>
      <c r="U179" s="70">
        <f t="shared" si="37"/>
        <v>-0.69421131341130771</v>
      </c>
      <c r="V179" s="93"/>
      <c r="W179" s="49"/>
      <c r="X179" s="100">
        <v>562</v>
      </c>
      <c r="Y179" s="95" t="s">
        <v>177</v>
      </c>
      <c r="Z179" s="96">
        <v>9008</v>
      </c>
      <c r="AA179" s="206">
        <v>15896210.265475905</v>
      </c>
      <c r="AB179" s="171">
        <v>5843696.6545795258</v>
      </c>
      <c r="AC179" s="207">
        <f t="shared" si="30"/>
        <v>21739906.92005543</v>
      </c>
      <c r="AD179" s="267">
        <v>-581202</v>
      </c>
      <c r="AE179" s="246">
        <v>5666301.8482779702</v>
      </c>
      <c r="AF179" s="208">
        <f t="shared" si="31"/>
        <v>26825006.768333402</v>
      </c>
      <c r="AG179" s="171">
        <f t="shared" si="32"/>
        <v>2977.9092771240453</v>
      </c>
    </row>
    <row r="180" spans="1:33">
      <c r="A180" s="346">
        <v>563</v>
      </c>
      <c r="B180" s="25" t="s">
        <v>178</v>
      </c>
      <c r="C180" s="74">
        <v>7102</v>
      </c>
      <c r="D180" s="47">
        <v>3155733</v>
      </c>
      <c r="E180" s="368">
        <f t="shared" si="33"/>
        <v>3190149</v>
      </c>
      <c r="F180" s="309">
        <v>359418</v>
      </c>
      <c r="G180" s="244">
        <v>-393834</v>
      </c>
      <c r="H180" s="64">
        <v>3430219</v>
      </c>
      <c r="I180" s="229">
        <v>6585951</v>
      </c>
      <c r="J180" s="409">
        <v>-345425</v>
      </c>
      <c r="K180" s="365">
        <v>1314207</v>
      </c>
      <c r="L180" s="27">
        <f t="shared" si="34"/>
        <v>7554733</v>
      </c>
      <c r="M180" s="370">
        <f t="shared" si="35"/>
        <v>1063.747254294565</v>
      </c>
      <c r="N180" s="28">
        <v>1061.2511452846866</v>
      </c>
      <c r="O180" s="355">
        <v>17</v>
      </c>
      <c r="P180" s="192">
        <f t="shared" si="27"/>
        <v>-21603192.376918331</v>
      </c>
      <c r="Q180" s="193">
        <f t="shared" si="28"/>
        <v>-0.74090293111249972</v>
      </c>
      <c r="R180" s="192">
        <f t="shared" si="36"/>
        <v>-3011.4344895095346</v>
      </c>
      <c r="S180" s="46"/>
      <c r="T180" s="70">
        <f t="shared" si="29"/>
        <v>-0.73854539832232902</v>
      </c>
      <c r="U180" s="70">
        <f t="shared" si="37"/>
        <v>-0.69534085388217859</v>
      </c>
      <c r="V180" s="93"/>
      <c r="W180" s="49"/>
      <c r="X180" s="100">
        <v>563</v>
      </c>
      <c r="Y180" s="95" t="s">
        <v>178</v>
      </c>
      <c r="Z180" s="96">
        <v>7155</v>
      </c>
      <c r="AA180" s="206">
        <v>19550049.420979727</v>
      </c>
      <c r="AB180" s="171">
        <v>5639604.7589048417</v>
      </c>
      <c r="AC180" s="207">
        <f t="shared" si="30"/>
        <v>25189654.179884568</v>
      </c>
      <c r="AD180" s="268">
        <v>-345425</v>
      </c>
      <c r="AE180" s="246">
        <v>4313696.1970337629</v>
      </c>
      <c r="AF180" s="208">
        <f t="shared" si="31"/>
        <v>29157925.376918331</v>
      </c>
      <c r="AG180" s="171">
        <f t="shared" si="32"/>
        <v>4075.1817438040994</v>
      </c>
    </row>
    <row r="181" spans="1:33">
      <c r="A181" s="346">
        <v>564</v>
      </c>
      <c r="B181" s="25" t="s">
        <v>179</v>
      </c>
      <c r="C181" s="74">
        <v>209551</v>
      </c>
      <c r="D181" s="47">
        <v>47321284</v>
      </c>
      <c r="E181" s="368">
        <f t="shared" si="33"/>
        <v>83507385</v>
      </c>
      <c r="F181" s="309">
        <v>-23160296</v>
      </c>
      <c r="G181" s="244">
        <v>-13025805</v>
      </c>
      <c r="H181" s="64">
        <v>40781492</v>
      </c>
      <c r="I181" s="229">
        <v>88102776</v>
      </c>
      <c r="J181" s="409">
        <v>-988658</v>
      </c>
      <c r="K181" s="365">
        <v>29366349</v>
      </c>
      <c r="L181" s="27">
        <f t="shared" si="34"/>
        <v>116480467</v>
      </c>
      <c r="M181" s="370">
        <f t="shared" si="35"/>
        <v>555.85736646448834</v>
      </c>
      <c r="N181" s="28">
        <v>558.05700620647815</v>
      </c>
      <c r="O181" s="355">
        <v>17</v>
      </c>
      <c r="P181" s="192">
        <f t="shared" si="27"/>
        <v>-226473091.46285415</v>
      </c>
      <c r="Q181" s="193">
        <f t="shared" si="28"/>
        <v>-0.66036081526001666</v>
      </c>
      <c r="R181" s="192">
        <f t="shared" si="36"/>
        <v>-1098.3100042245883</v>
      </c>
      <c r="S181" s="46"/>
      <c r="T181" s="70">
        <f t="shared" si="29"/>
        <v>-0.64674488715130096</v>
      </c>
      <c r="U181" s="70">
        <f t="shared" si="37"/>
        <v>-0.68937490353836828</v>
      </c>
      <c r="V181" s="93"/>
      <c r="W181" s="49"/>
      <c r="X181" s="100">
        <v>564</v>
      </c>
      <c r="Y181" s="95" t="s">
        <v>179</v>
      </c>
      <c r="Z181" s="96">
        <v>207327</v>
      </c>
      <c r="AA181" s="206">
        <v>204293274.22103795</v>
      </c>
      <c r="AB181" s="171">
        <v>45109417.47541561</v>
      </c>
      <c r="AC181" s="207">
        <f t="shared" si="30"/>
        <v>249402691.69645357</v>
      </c>
      <c r="AD181" s="267">
        <v>-988658</v>
      </c>
      <c r="AE181" s="246">
        <v>94539524.766400561</v>
      </c>
      <c r="AF181" s="208">
        <f t="shared" si="31"/>
        <v>342953558.46285415</v>
      </c>
      <c r="AG181" s="171">
        <f t="shared" si="32"/>
        <v>1654.1673706890765</v>
      </c>
    </row>
    <row r="182" spans="1:33">
      <c r="A182" s="346">
        <v>576</v>
      </c>
      <c r="B182" s="25" t="s">
        <v>180</v>
      </c>
      <c r="C182" s="74">
        <v>2813</v>
      </c>
      <c r="D182" s="47">
        <v>1125425</v>
      </c>
      <c r="E182" s="368">
        <f t="shared" si="33"/>
        <v>-104777</v>
      </c>
      <c r="F182" s="309">
        <v>631105</v>
      </c>
      <c r="G182" s="244">
        <v>599097</v>
      </c>
      <c r="H182" s="64">
        <v>498891</v>
      </c>
      <c r="I182" s="229">
        <v>1624317</v>
      </c>
      <c r="J182" s="409">
        <v>-246970</v>
      </c>
      <c r="K182" s="365">
        <v>635693</v>
      </c>
      <c r="L182" s="27">
        <f t="shared" si="34"/>
        <v>2013040</v>
      </c>
      <c r="M182" s="370">
        <f t="shared" si="35"/>
        <v>715.62033416281554</v>
      </c>
      <c r="N182" s="28">
        <v>722.42887870907862</v>
      </c>
      <c r="O182" s="355">
        <v>7</v>
      </c>
      <c r="P182" s="192">
        <f t="shared" si="27"/>
        <v>-9137186.1912124567</v>
      </c>
      <c r="Q182" s="193">
        <f t="shared" si="28"/>
        <v>-0.81946195839628022</v>
      </c>
      <c r="R182" s="192">
        <f t="shared" si="36"/>
        <v>-3181.697453747865</v>
      </c>
      <c r="S182" s="46"/>
      <c r="T182" s="70">
        <f t="shared" si="29"/>
        <v>-0.82553131053392237</v>
      </c>
      <c r="U182" s="70">
        <f t="shared" si="37"/>
        <v>-0.69542078880303237</v>
      </c>
      <c r="V182" s="93"/>
      <c r="W182" s="49"/>
      <c r="X182" s="100">
        <v>576</v>
      </c>
      <c r="Y182" s="95" t="s">
        <v>180</v>
      </c>
      <c r="Z182" s="96">
        <v>2861</v>
      </c>
      <c r="AA182" s="206">
        <v>7266623.2972561214</v>
      </c>
      <c r="AB182" s="171">
        <v>2043454.0866622131</v>
      </c>
      <c r="AC182" s="207">
        <f t="shared" si="30"/>
        <v>9310077.3839183338</v>
      </c>
      <c r="AD182" s="268">
        <v>-246970</v>
      </c>
      <c r="AE182" s="246">
        <v>2087118.8072941238</v>
      </c>
      <c r="AF182" s="208">
        <f t="shared" si="31"/>
        <v>11150226.191212457</v>
      </c>
      <c r="AG182" s="171">
        <f t="shared" si="32"/>
        <v>3897.3177879106806</v>
      </c>
    </row>
    <row r="183" spans="1:33">
      <c r="A183" s="346">
        <v>577</v>
      </c>
      <c r="B183" s="25" t="s">
        <v>181</v>
      </c>
      <c r="C183" s="74">
        <v>11041</v>
      </c>
      <c r="D183" s="47">
        <v>5014701</v>
      </c>
      <c r="E183" s="368">
        <f t="shared" si="33"/>
        <v>5169863</v>
      </c>
      <c r="F183" s="309">
        <v>152045</v>
      </c>
      <c r="G183" s="244">
        <v>-307207</v>
      </c>
      <c r="H183" s="64">
        <v>3462563</v>
      </c>
      <c r="I183" s="229">
        <v>8477263</v>
      </c>
      <c r="J183" s="409">
        <v>134603</v>
      </c>
      <c r="K183" s="365">
        <v>1635856</v>
      </c>
      <c r="L183" s="27">
        <f t="shared" si="34"/>
        <v>10247722</v>
      </c>
      <c r="M183" s="370">
        <f t="shared" si="35"/>
        <v>928.15161670138571</v>
      </c>
      <c r="N183" s="28">
        <v>868.13758169702317</v>
      </c>
      <c r="O183" s="355">
        <v>2</v>
      </c>
      <c r="P183" s="192">
        <f t="shared" si="27"/>
        <v>-10256903.354892418</v>
      </c>
      <c r="Q183" s="193">
        <f t="shared" si="28"/>
        <v>-0.50022388497067138</v>
      </c>
      <c r="R183" s="192">
        <f t="shared" si="36"/>
        <v>-949.21748739057705</v>
      </c>
      <c r="S183" s="46"/>
      <c r="T183" s="70">
        <f t="shared" si="29"/>
        <v>-0.43690000897371228</v>
      </c>
      <c r="U183" s="70">
        <f t="shared" si="37"/>
        <v>-0.6922416206487555</v>
      </c>
      <c r="V183" s="93"/>
      <c r="W183" s="49"/>
      <c r="X183" s="100">
        <v>577</v>
      </c>
      <c r="Y183" s="95" t="s">
        <v>181</v>
      </c>
      <c r="Z183" s="96">
        <v>10922</v>
      </c>
      <c r="AA183" s="206">
        <v>12098944.368423909</v>
      </c>
      <c r="AB183" s="171">
        <v>2955687.3756640577</v>
      </c>
      <c r="AC183" s="207">
        <f t="shared" si="30"/>
        <v>15054631.744087966</v>
      </c>
      <c r="AD183" s="267">
        <v>134603</v>
      </c>
      <c r="AE183" s="246">
        <v>5315390.6108044526</v>
      </c>
      <c r="AF183" s="208">
        <f t="shared" si="31"/>
        <v>20504625.354892418</v>
      </c>
      <c r="AG183" s="171">
        <f t="shared" si="32"/>
        <v>1877.3691040919628</v>
      </c>
    </row>
    <row r="184" spans="1:33">
      <c r="A184" s="346">
        <v>578</v>
      </c>
      <c r="B184" s="25" t="s">
        <v>182</v>
      </c>
      <c r="C184" s="74">
        <v>3183</v>
      </c>
      <c r="D184" s="47">
        <v>-229192</v>
      </c>
      <c r="E184" s="368">
        <f t="shared" si="33"/>
        <v>565807</v>
      </c>
      <c r="F184" s="309">
        <v>-441090</v>
      </c>
      <c r="G184" s="244">
        <v>-353909</v>
      </c>
      <c r="H184" s="64">
        <v>1616384</v>
      </c>
      <c r="I184" s="229">
        <v>1387192</v>
      </c>
      <c r="J184" s="409">
        <v>3718</v>
      </c>
      <c r="K184" s="365">
        <v>695759</v>
      </c>
      <c r="L184" s="27">
        <f t="shared" si="34"/>
        <v>2086669</v>
      </c>
      <c r="M184" s="370">
        <f t="shared" si="35"/>
        <v>655.56676091737359</v>
      </c>
      <c r="N184" s="28">
        <v>659.5028935742248</v>
      </c>
      <c r="O184" s="355">
        <v>18</v>
      </c>
      <c r="P184" s="192">
        <f t="shared" si="27"/>
        <v>-11731069.885967679</v>
      </c>
      <c r="Q184" s="193">
        <f t="shared" si="28"/>
        <v>-0.84898621856872158</v>
      </c>
      <c r="R184" s="192">
        <f t="shared" si="36"/>
        <v>-3615.7590152704715</v>
      </c>
      <c r="S184" s="46"/>
      <c r="T184" s="70">
        <f t="shared" si="29"/>
        <v>-0.87976251414758444</v>
      </c>
      <c r="U184" s="70">
        <f t="shared" si="37"/>
        <v>-0.69442976106959275</v>
      </c>
      <c r="V184" s="93"/>
      <c r="W184" s="49"/>
      <c r="X184" s="100">
        <v>578</v>
      </c>
      <c r="Y184" s="95" t="s">
        <v>182</v>
      </c>
      <c r="Z184" s="96">
        <v>3235</v>
      </c>
      <c r="AA184" s="206">
        <v>8332464.8949103868</v>
      </c>
      <c r="AB184" s="171">
        <v>3204635.9531786777</v>
      </c>
      <c r="AC184" s="207">
        <f t="shared" si="30"/>
        <v>11537100.848089065</v>
      </c>
      <c r="AD184" s="268">
        <v>3718</v>
      </c>
      <c r="AE184" s="246">
        <v>2276920.0378786139</v>
      </c>
      <c r="AF184" s="208">
        <f t="shared" si="31"/>
        <v>13817738.885967679</v>
      </c>
      <c r="AG184" s="171">
        <f t="shared" si="32"/>
        <v>4271.3257761878449</v>
      </c>
    </row>
    <row r="185" spans="1:33">
      <c r="A185" s="346">
        <v>580</v>
      </c>
      <c r="B185" s="25" t="s">
        <v>183</v>
      </c>
      <c r="C185" s="74">
        <v>4567</v>
      </c>
      <c r="D185" s="47">
        <v>-121105</v>
      </c>
      <c r="E185" s="368">
        <f t="shared" si="33"/>
        <v>-248853</v>
      </c>
      <c r="F185" s="309">
        <v>-69168</v>
      </c>
      <c r="G185" s="244">
        <v>196916</v>
      </c>
      <c r="H185" s="64">
        <v>1765941</v>
      </c>
      <c r="I185" s="229">
        <v>1644836</v>
      </c>
      <c r="J185" s="409">
        <v>-235989</v>
      </c>
      <c r="K185" s="365">
        <v>1010708</v>
      </c>
      <c r="L185" s="27">
        <f t="shared" si="34"/>
        <v>2419555</v>
      </c>
      <c r="M185" s="370">
        <f t="shared" si="35"/>
        <v>529.79089117582657</v>
      </c>
      <c r="N185" s="28">
        <v>499.27292108421057</v>
      </c>
      <c r="O185" s="355">
        <v>9</v>
      </c>
      <c r="P185" s="192">
        <f t="shared" si="27"/>
        <v>-16160239.298563607</v>
      </c>
      <c r="Q185" s="193">
        <f t="shared" si="28"/>
        <v>-0.8697749307059307</v>
      </c>
      <c r="R185" s="192">
        <f t="shared" si="36"/>
        <v>-3461.5720086230149</v>
      </c>
      <c r="S185" s="46"/>
      <c r="T185" s="70">
        <f t="shared" si="29"/>
        <v>-0.89358020988382159</v>
      </c>
      <c r="U185" s="70">
        <f t="shared" si="37"/>
        <v>-0.69916478167239338</v>
      </c>
      <c r="V185" s="93"/>
      <c r="W185" s="49"/>
      <c r="X185" s="100">
        <v>580</v>
      </c>
      <c r="Y185" s="95" t="s">
        <v>183</v>
      </c>
      <c r="Z185" s="96">
        <v>4655</v>
      </c>
      <c r="AA185" s="206">
        <v>11991947.057705808</v>
      </c>
      <c r="AB185" s="171">
        <v>3464163.109438228</v>
      </c>
      <c r="AC185" s="207">
        <f t="shared" si="30"/>
        <v>15456110.167144036</v>
      </c>
      <c r="AD185" s="267">
        <v>-235989</v>
      </c>
      <c r="AE185" s="246">
        <v>3359673.1314195702</v>
      </c>
      <c r="AF185" s="208">
        <f t="shared" si="31"/>
        <v>18579794.298563607</v>
      </c>
      <c r="AG185" s="171">
        <f t="shared" si="32"/>
        <v>3991.3628997988417</v>
      </c>
    </row>
    <row r="186" spans="1:33">
      <c r="A186" s="346">
        <v>581</v>
      </c>
      <c r="B186" s="25" t="s">
        <v>184</v>
      </c>
      <c r="C186" s="74">
        <v>6286</v>
      </c>
      <c r="D186" s="47">
        <v>2476986</v>
      </c>
      <c r="E186" s="368">
        <f t="shared" si="33"/>
        <v>1241289</v>
      </c>
      <c r="F186" s="309">
        <v>790104</v>
      </c>
      <c r="G186" s="244">
        <v>445593</v>
      </c>
      <c r="H186" s="64">
        <v>2059719</v>
      </c>
      <c r="I186" s="229">
        <v>4536705</v>
      </c>
      <c r="J186" s="409">
        <v>-355742</v>
      </c>
      <c r="K186" s="365">
        <v>1245420</v>
      </c>
      <c r="L186" s="27">
        <f t="shared" si="34"/>
        <v>5426383</v>
      </c>
      <c r="M186" s="370">
        <f t="shared" si="35"/>
        <v>863.24896595609289</v>
      </c>
      <c r="N186" s="28">
        <v>672.36152981811642</v>
      </c>
      <c r="O186" s="355">
        <v>6</v>
      </c>
      <c r="P186" s="192">
        <f t="shared" si="27"/>
        <v>-16766674.851162847</v>
      </c>
      <c r="Q186" s="193">
        <f t="shared" si="28"/>
        <v>-0.75549187334202017</v>
      </c>
      <c r="R186" s="192">
        <f t="shared" si="36"/>
        <v>-2630.620343106068</v>
      </c>
      <c r="S186" s="46"/>
      <c r="T186" s="70">
        <f t="shared" si="29"/>
        <v>-0.7541772585351082</v>
      </c>
      <c r="U186" s="70">
        <f t="shared" si="37"/>
        <v>-0.69576497268547166</v>
      </c>
      <c r="V186" s="93"/>
      <c r="W186" s="49"/>
      <c r="X186" s="100">
        <v>581</v>
      </c>
      <c r="Y186" s="95" t="s">
        <v>184</v>
      </c>
      <c r="Z186" s="96">
        <v>6352</v>
      </c>
      <c r="AA186" s="206">
        <v>13931401.171457196</v>
      </c>
      <c r="AB186" s="171">
        <v>4523787.2011284549</v>
      </c>
      <c r="AC186" s="207">
        <f t="shared" si="30"/>
        <v>18455188.372585651</v>
      </c>
      <c r="AD186" s="268">
        <v>-355742</v>
      </c>
      <c r="AE186" s="246">
        <v>4093611.4785771961</v>
      </c>
      <c r="AF186" s="208">
        <f t="shared" si="31"/>
        <v>22193057.851162847</v>
      </c>
      <c r="AG186" s="171">
        <f t="shared" si="32"/>
        <v>3493.8693090621609</v>
      </c>
    </row>
    <row r="187" spans="1:33">
      <c r="A187" s="346">
        <v>583</v>
      </c>
      <c r="B187" s="25" t="s">
        <v>185</v>
      </c>
      <c r="C187" s="74">
        <v>924</v>
      </c>
      <c r="D187" s="47">
        <v>198809</v>
      </c>
      <c r="E187" s="368">
        <f t="shared" si="33"/>
        <v>790572</v>
      </c>
      <c r="F187" s="309">
        <v>-767234</v>
      </c>
      <c r="G187" s="244">
        <v>175471</v>
      </c>
      <c r="H187" s="64">
        <v>-3780</v>
      </c>
      <c r="I187" s="229">
        <v>195029</v>
      </c>
      <c r="J187" s="409">
        <v>-156686</v>
      </c>
      <c r="K187" s="365">
        <v>196669</v>
      </c>
      <c r="L187" s="27">
        <f t="shared" si="34"/>
        <v>235012</v>
      </c>
      <c r="M187" s="370">
        <f t="shared" si="35"/>
        <v>254.34199134199133</v>
      </c>
      <c r="N187" s="28">
        <v>1334.4711149669113</v>
      </c>
      <c r="O187" s="355">
        <v>19</v>
      </c>
      <c r="P187" s="192">
        <f t="shared" si="27"/>
        <v>-4942938.238087967</v>
      </c>
      <c r="Q187" s="193">
        <f t="shared" si="28"/>
        <v>-0.95461292805185749</v>
      </c>
      <c r="R187" s="192">
        <f t="shared" si="36"/>
        <v>-5307.3661054227423</v>
      </c>
      <c r="S187" s="245"/>
      <c r="T187" s="70">
        <f t="shared" si="29"/>
        <v>-0.95842983633626933</v>
      </c>
      <c r="U187" s="70">
        <f t="shared" si="37"/>
        <v>-0.69417372514990305</v>
      </c>
      <c r="V187" s="93"/>
      <c r="W187" s="49"/>
      <c r="X187" s="100">
        <v>583</v>
      </c>
      <c r="Y187" s="95" t="s">
        <v>185</v>
      </c>
      <c r="Z187" s="96">
        <v>931</v>
      </c>
      <c r="AA187" s="206">
        <v>4124831.788522189</v>
      </c>
      <c r="AB187" s="171">
        <v>566730.20718291262</v>
      </c>
      <c r="AC187" s="207">
        <f t="shared" si="30"/>
        <v>4691561.9957051016</v>
      </c>
      <c r="AD187" s="267">
        <v>-156686</v>
      </c>
      <c r="AE187" s="246">
        <v>643074.24238286517</v>
      </c>
      <c r="AF187" s="208">
        <f t="shared" si="31"/>
        <v>5177950.238087967</v>
      </c>
      <c r="AG187" s="171">
        <f t="shared" si="32"/>
        <v>5561.7080967647335</v>
      </c>
    </row>
    <row r="188" spans="1:33">
      <c r="A188" s="346">
        <v>584</v>
      </c>
      <c r="B188" s="25" t="s">
        <v>186</v>
      </c>
      <c r="C188" s="74">
        <v>2676</v>
      </c>
      <c r="D188" s="47">
        <v>3102797</v>
      </c>
      <c r="E188" s="368">
        <f t="shared" si="33"/>
        <v>3820369</v>
      </c>
      <c r="F188" s="309">
        <v>-333224</v>
      </c>
      <c r="G188" s="244">
        <v>-384348</v>
      </c>
      <c r="H188" s="64">
        <v>1786916</v>
      </c>
      <c r="I188" s="229">
        <v>4889714</v>
      </c>
      <c r="J188" s="409">
        <v>300087</v>
      </c>
      <c r="K188" s="365">
        <v>530201</v>
      </c>
      <c r="L188" s="27">
        <f t="shared" si="34"/>
        <v>5720002</v>
      </c>
      <c r="M188" s="370">
        <f t="shared" si="35"/>
        <v>2137.519431988042</v>
      </c>
      <c r="N188" s="28">
        <v>2139.5661348278127</v>
      </c>
      <c r="O188" s="355">
        <v>16</v>
      </c>
      <c r="P188" s="192">
        <f t="shared" si="27"/>
        <v>-8011383.6202886105</v>
      </c>
      <c r="Q188" s="193">
        <f t="shared" si="28"/>
        <v>-0.58343592131383348</v>
      </c>
      <c r="R188" s="192">
        <f t="shared" si="36"/>
        <v>-2936.9024528192786</v>
      </c>
      <c r="S188" s="46"/>
      <c r="T188" s="70">
        <f t="shared" si="29"/>
        <v>-0.58090318121222184</v>
      </c>
      <c r="U188" s="70">
        <f t="shared" si="37"/>
        <v>-0.69943812398456129</v>
      </c>
      <c r="V188" s="93"/>
      <c r="W188" s="49"/>
      <c r="X188" s="100">
        <v>584</v>
      </c>
      <c r="Y188" s="95" t="s">
        <v>186</v>
      </c>
      <c r="Z188" s="96">
        <v>2706</v>
      </c>
      <c r="AA188" s="206">
        <v>8190296.9326594267</v>
      </c>
      <c r="AB188" s="171">
        <v>3476968.9133169637</v>
      </c>
      <c r="AC188" s="207">
        <f t="shared" si="30"/>
        <v>11667265.84597639</v>
      </c>
      <c r="AD188" s="268">
        <v>300087</v>
      </c>
      <c r="AE188" s="246">
        <v>1764032.7743122205</v>
      </c>
      <c r="AF188" s="208">
        <f t="shared" si="31"/>
        <v>13731385.62028861</v>
      </c>
      <c r="AG188" s="171">
        <f t="shared" si="32"/>
        <v>5074.4218848073206</v>
      </c>
    </row>
    <row r="189" spans="1:33">
      <c r="A189" s="346">
        <v>588</v>
      </c>
      <c r="B189" s="25" t="s">
        <v>187</v>
      </c>
      <c r="C189" s="74">
        <v>1644</v>
      </c>
      <c r="D189" s="47">
        <v>-603849</v>
      </c>
      <c r="E189" s="368">
        <f t="shared" si="33"/>
        <v>93643</v>
      </c>
      <c r="F189" s="309">
        <v>-451611</v>
      </c>
      <c r="G189" s="244">
        <v>-245881</v>
      </c>
      <c r="H189" s="64">
        <v>219119</v>
      </c>
      <c r="I189" s="229">
        <v>-384729</v>
      </c>
      <c r="J189" s="409">
        <v>-353048</v>
      </c>
      <c r="K189" s="365">
        <v>382501</v>
      </c>
      <c r="L189" s="27">
        <f t="shared" si="34"/>
        <v>-355276</v>
      </c>
      <c r="M189" s="370">
        <f t="shared" si="35"/>
        <v>-216.10462287104622</v>
      </c>
      <c r="N189" s="28">
        <v>-224.50216378775335</v>
      </c>
      <c r="O189" s="355">
        <v>10</v>
      </c>
      <c r="P189" s="192">
        <f t="shared" si="27"/>
        <v>-6649618.8566421699</v>
      </c>
      <c r="Q189" s="193">
        <f t="shared" si="28"/>
        <v>-1.0564437000162918</v>
      </c>
      <c r="R189" s="192">
        <f t="shared" si="36"/>
        <v>-4021.6323475640147</v>
      </c>
      <c r="S189" s="46"/>
      <c r="T189" s="70">
        <f t="shared" si="29"/>
        <v>-1.0717652963445614</v>
      </c>
      <c r="U189" s="70">
        <f t="shared" si="37"/>
        <v>-0.70267100152595552</v>
      </c>
      <c r="V189" s="93"/>
      <c r="W189" s="49"/>
      <c r="X189" s="100">
        <v>588</v>
      </c>
      <c r="Y189" s="95" t="s">
        <v>187</v>
      </c>
      <c r="Z189" s="96">
        <v>1654</v>
      </c>
      <c r="AA189" s="206">
        <v>4085469.0630430528</v>
      </c>
      <c r="AB189" s="171">
        <v>1275464.6973754852</v>
      </c>
      <c r="AC189" s="207">
        <f t="shared" si="30"/>
        <v>5360933.760418538</v>
      </c>
      <c r="AD189" s="267">
        <v>-353048</v>
      </c>
      <c r="AE189" s="246">
        <v>1286457.0962236321</v>
      </c>
      <c r="AF189" s="208">
        <f t="shared" si="31"/>
        <v>6294342.8566421699</v>
      </c>
      <c r="AG189" s="171">
        <f t="shared" si="32"/>
        <v>3805.5277246929686</v>
      </c>
    </row>
    <row r="190" spans="1:33">
      <c r="A190" s="346">
        <v>592</v>
      </c>
      <c r="B190" s="25" t="s">
        <v>188</v>
      </c>
      <c r="C190" s="74">
        <v>3678</v>
      </c>
      <c r="D190" s="47">
        <v>2415220</v>
      </c>
      <c r="E190" s="368">
        <f t="shared" si="33"/>
        <v>2069345</v>
      </c>
      <c r="F190" s="309">
        <v>245058</v>
      </c>
      <c r="G190" s="244">
        <v>100817</v>
      </c>
      <c r="H190" s="64">
        <v>1287518</v>
      </c>
      <c r="I190" s="229">
        <v>3702738</v>
      </c>
      <c r="J190" s="409">
        <v>-80318</v>
      </c>
      <c r="K190" s="365">
        <v>705790</v>
      </c>
      <c r="L190" s="27">
        <f t="shared" si="34"/>
        <v>4328210</v>
      </c>
      <c r="M190" s="370">
        <f t="shared" si="35"/>
        <v>1176.7835780315388</v>
      </c>
      <c r="N190" s="28">
        <v>1153.7622778397874</v>
      </c>
      <c r="O190" s="355">
        <v>13</v>
      </c>
      <c r="P190" s="192">
        <f t="shared" si="27"/>
        <v>-6776418.1939209029</v>
      </c>
      <c r="Q190" s="193">
        <f t="shared" si="28"/>
        <v>-0.61023368595362537</v>
      </c>
      <c r="R190" s="192">
        <f t="shared" si="36"/>
        <v>-1767.1793577905457</v>
      </c>
      <c r="S190" s="46"/>
      <c r="T190" s="70">
        <f t="shared" si="29"/>
        <v>-0.58228653164672228</v>
      </c>
      <c r="U190" s="70">
        <f t="shared" si="37"/>
        <v>-0.69586472608388816</v>
      </c>
      <c r="V190" s="93"/>
      <c r="W190" s="49"/>
      <c r="X190" s="100">
        <v>592</v>
      </c>
      <c r="Y190" s="95" t="s">
        <v>188</v>
      </c>
      <c r="Z190" s="96">
        <v>3772</v>
      </c>
      <c r="AA190" s="206">
        <v>6170457.0889983261</v>
      </c>
      <c r="AB190" s="171">
        <v>2693844.1139220442</v>
      </c>
      <c r="AC190" s="207">
        <f t="shared" si="30"/>
        <v>8864301.2029203698</v>
      </c>
      <c r="AD190" s="268">
        <v>-80318</v>
      </c>
      <c r="AE190" s="246">
        <v>2320644.9910005331</v>
      </c>
      <c r="AF190" s="208">
        <f t="shared" si="31"/>
        <v>11104628.193920903</v>
      </c>
      <c r="AG190" s="171">
        <f t="shared" si="32"/>
        <v>2943.9629358220845</v>
      </c>
    </row>
    <row r="191" spans="1:33">
      <c r="A191" s="346">
        <v>593</v>
      </c>
      <c r="B191" s="25" t="s">
        <v>189</v>
      </c>
      <c r="C191" s="74">
        <v>17253</v>
      </c>
      <c r="D191" s="47">
        <v>-1735830</v>
      </c>
      <c r="E191" s="368">
        <f t="shared" si="33"/>
        <v>-1402195</v>
      </c>
      <c r="F191" s="309">
        <v>165735</v>
      </c>
      <c r="G191" s="244">
        <v>-499370</v>
      </c>
      <c r="H191" s="64">
        <v>5639449</v>
      </c>
      <c r="I191" s="229">
        <v>3903619</v>
      </c>
      <c r="J191" s="409">
        <v>-1993392</v>
      </c>
      <c r="K191" s="365">
        <v>3353254</v>
      </c>
      <c r="L191" s="27">
        <f t="shared" si="34"/>
        <v>5263481</v>
      </c>
      <c r="M191" s="370">
        <f t="shared" si="35"/>
        <v>305.07627658957864</v>
      </c>
      <c r="N191" s="28">
        <v>303.60363370963023</v>
      </c>
      <c r="O191" s="355">
        <v>10</v>
      </c>
      <c r="P191" s="192">
        <f t="shared" si="27"/>
        <v>-49997826.311781824</v>
      </c>
      <c r="Q191" s="193">
        <f t="shared" si="28"/>
        <v>-0.90475286857938997</v>
      </c>
      <c r="R191" s="192">
        <f t="shared" si="36"/>
        <v>-2875.4306190525404</v>
      </c>
      <c r="S191" s="46"/>
      <c r="T191" s="70">
        <f t="shared" si="29"/>
        <v>-0.91565465539586466</v>
      </c>
      <c r="U191" s="70">
        <f t="shared" si="37"/>
        <v>-0.69441751356038806</v>
      </c>
      <c r="V191" s="93"/>
      <c r="W191" s="49"/>
      <c r="X191" s="100">
        <v>593</v>
      </c>
      <c r="Y191" s="95" t="s">
        <v>189</v>
      </c>
      <c r="Z191" s="96">
        <v>17375</v>
      </c>
      <c r="AA191" s="206">
        <v>36029810.4618387</v>
      </c>
      <c r="AB191" s="171">
        <v>10251570.191962181</v>
      </c>
      <c r="AC191" s="207">
        <f t="shared" si="30"/>
        <v>46281380.653800882</v>
      </c>
      <c r="AD191" s="267">
        <v>-1993392</v>
      </c>
      <c r="AE191" s="246">
        <v>10973318.657980938</v>
      </c>
      <c r="AF191" s="208">
        <f t="shared" si="31"/>
        <v>55261307.311781824</v>
      </c>
      <c r="AG191" s="171">
        <f t="shared" si="32"/>
        <v>3180.5068956421192</v>
      </c>
    </row>
    <row r="192" spans="1:33">
      <c r="A192" s="346">
        <v>595</v>
      </c>
      <c r="B192" s="25" t="s">
        <v>190</v>
      </c>
      <c r="C192" s="74">
        <v>4269</v>
      </c>
      <c r="D192" s="47">
        <v>2576657</v>
      </c>
      <c r="E192" s="368">
        <f t="shared" si="33"/>
        <v>1331668</v>
      </c>
      <c r="F192" s="309">
        <v>914864</v>
      </c>
      <c r="G192" s="244">
        <v>330125</v>
      </c>
      <c r="H192" s="64">
        <v>1873860</v>
      </c>
      <c r="I192" s="229">
        <v>4450517</v>
      </c>
      <c r="J192" s="409">
        <v>15364</v>
      </c>
      <c r="K192" s="365">
        <v>947496</v>
      </c>
      <c r="L192" s="27">
        <f t="shared" si="34"/>
        <v>5413377</v>
      </c>
      <c r="M192" s="370">
        <f t="shared" si="35"/>
        <v>1268.0667603654251</v>
      </c>
      <c r="N192" s="28">
        <v>1268.5752830446195</v>
      </c>
      <c r="O192" s="355">
        <v>11</v>
      </c>
      <c r="P192" s="192">
        <f t="shared" si="27"/>
        <v>-17522068.007583056</v>
      </c>
      <c r="Q192" s="193">
        <f t="shared" si="28"/>
        <v>-0.76397331736052221</v>
      </c>
      <c r="R192" s="192">
        <f t="shared" si="36"/>
        <v>-4039.8353473834882</v>
      </c>
      <c r="S192" s="46"/>
      <c r="T192" s="70">
        <f t="shared" si="29"/>
        <v>-0.77481294585150617</v>
      </c>
      <c r="U192" s="70">
        <f t="shared" si="37"/>
        <v>-0.69982093664904288</v>
      </c>
      <c r="V192" s="93"/>
      <c r="W192" s="49"/>
      <c r="X192" s="100">
        <v>595</v>
      </c>
      <c r="Y192" s="95" t="s">
        <v>190</v>
      </c>
      <c r="Z192" s="96">
        <v>4321</v>
      </c>
      <c r="AA192" s="206">
        <v>15137501.54420124</v>
      </c>
      <c r="AB192" s="171">
        <v>4626143.4700686298</v>
      </c>
      <c r="AC192" s="207">
        <f t="shared" si="30"/>
        <v>19763645.01426987</v>
      </c>
      <c r="AD192" s="268">
        <v>15364</v>
      </c>
      <c r="AE192" s="246">
        <v>3156435.9933131863</v>
      </c>
      <c r="AF192" s="208">
        <f t="shared" si="31"/>
        <v>22935445.007583056</v>
      </c>
      <c r="AG192" s="171">
        <f t="shared" si="32"/>
        <v>5307.9021077489133</v>
      </c>
    </row>
    <row r="193" spans="1:33">
      <c r="A193" s="346">
        <v>598</v>
      </c>
      <c r="B193" s="25" t="s">
        <v>191</v>
      </c>
      <c r="C193" s="74">
        <v>19097</v>
      </c>
      <c r="D193" s="47">
        <v>2172177</v>
      </c>
      <c r="E193" s="368">
        <f t="shared" si="33"/>
        <v>9339513</v>
      </c>
      <c r="F193" s="309">
        <v>-4824457</v>
      </c>
      <c r="G193" s="244">
        <v>-2342879</v>
      </c>
      <c r="H193" s="64">
        <v>793398</v>
      </c>
      <c r="I193" s="229">
        <v>2965575</v>
      </c>
      <c r="J193" s="409">
        <v>2247612</v>
      </c>
      <c r="K193" s="365">
        <v>3067855</v>
      </c>
      <c r="L193" s="27">
        <f t="shared" si="34"/>
        <v>8281042</v>
      </c>
      <c r="M193" s="370">
        <f t="shared" si="35"/>
        <v>433.63051788238988</v>
      </c>
      <c r="N193" s="28">
        <v>430.75132807781756</v>
      </c>
      <c r="O193" s="355">
        <v>15</v>
      </c>
      <c r="P193" s="192">
        <f t="shared" si="27"/>
        <v>-41966647.864886425</v>
      </c>
      <c r="Q193" s="193">
        <f t="shared" si="28"/>
        <v>-0.83519556775112813</v>
      </c>
      <c r="R193" s="192">
        <f t="shared" si="36"/>
        <v>-2201.8299806430705</v>
      </c>
      <c r="S193" s="46"/>
      <c r="T193" s="70">
        <f t="shared" si="29"/>
        <v>-0.92218850362663385</v>
      </c>
      <c r="U193" s="70">
        <f t="shared" si="37"/>
        <v>-0.68973265073595758</v>
      </c>
      <c r="V193" s="93"/>
      <c r="W193" s="49"/>
      <c r="X193" s="100">
        <v>598</v>
      </c>
      <c r="Y193" s="95" t="s">
        <v>191</v>
      </c>
      <c r="Z193" s="96">
        <v>19066</v>
      </c>
      <c r="AA193" s="206">
        <v>34743969.959159516</v>
      </c>
      <c r="AB193" s="171">
        <v>3368328.8426802019</v>
      </c>
      <c r="AC193" s="207">
        <f t="shared" si="30"/>
        <v>38112298.801839717</v>
      </c>
      <c r="AD193" s="267">
        <v>2247612</v>
      </c>
      <c r="AE193" s="246">
        <v>9887779.0630467106</v>
      </c>
      <c r="AF193" s="208">
        <f t="shared" si="31"/>
        <v>50247689.864886425</v>
      </c>
      <c r="AG193" s="171">
        <f t="shared" si="32"/>
        <v>2635.4604985254605</v>
      </c>
    </row>
    <row r="194" spans="1:33">
      <c r="A194" s="346">
        <v>599</v>
      </c>
      <c r="B194" s="25" t="s">
        <v>192</v>
      </c>
      <c r="C194" s="74">
        <v>11172</v>
      </c>
      <c r="D194" s="47">
        <v>8930257</v>
      </c>
      <c r="E194" s="368">
        <f t="shared" si="33"/>
        <v>13366870</v>
      </c>
      <c r="F194" s="309">
        <v>-2312518</v>
      </c>
      <c r="G194" s="244">
        <v>-2124095</v>
      </c>
      <c r="H194" s="64">
        <v>5139984</v>
      </c>
      <c r="I194" s="229">
        <v>14070241</v>
      </c>
      <c r="J194" s="409">
        <v>-853420</v>
      </c>
      <c r="K194" s="365">
        <v>1963198</v>
      </c>
      <c r="L194" s="27">
        <f t="shared" si="34"/>
        <v>15180019</v>
      </c>
      <c r="M194" s="370">
        <f t="shared" si="35"/>
        <v>1358.7557286072324</v>
      </c>
      <c r="N194" s="28">
        <v>1302.1911804179947</v>
      </c>
      <c r="O194" s="355">
        <v>15</v>
      </c>
      <c r="P194" s="192">
        <f t="shared" si="27"/>
        <v>-16922385.550201867</v>
      </c>
      <c r="Q194" s="193">
        <f t="shared" si="28"/>
        <v>-0.52713763306230144</v>
      </c>
      <c r="R194" s="192">
        <f t="shared" si="36"/>
        <v>-1514.1997528856855</v>
      </c>
      <c r="S194" s="46"/>
      <c r="T194" s="70">
        <f t="shared" si="29"/>
        <v>-0.46756575169916381</v>
      </c>
      <c r="U194" s="70">
        <f t="shared" si="37"/>
        <v>-0.69933749332832673</v>
      </c>
      <c r="V194" s="93"/>
      <c r="W194" s="49"/>
      <c r="X194" s="100">
        <v>599</v>
      </c>
      <c r="Y194" s="95" t="s">
        <v>192</v>
      </c>
      <c r="Z194" s="96">
        <v>11174</v>
      </c>
      <c r="AA194" s="206">
        <v>17873710.434257887</v>
      </c>
      <c r="AB194" s="171">
        <v>8552540.4031037744</v>
      </c>
      <c r="AC194" s="207">
        <f t="shared" si="30"/>
        <v>26426250.837361664</v>
      </c>
      <c r="AD194" s="268">
        <v>-853420</v>
      </c>
      <c r="AE194" s="246">
        <v>6529573.7128402041</v>
      </c>
      <c r="AF194" s="208">
        <f t="shared" si="31"/>
        <v>32102404.550201867</v>
      </c>
      <c r="AG194" s="171">
        <f t="shared" si="32"/>
        <v>2872.9554814929179</v>
      </c>
    </row>
    <row r="195" spans="1:33">
      <c r="A195" s="346">
        <v>601</v>
      </c>
      <c r="B195" s="25" t="s">
        <v>193</v>
      </c>
      <c r="C195" s="74">
        <v>3873</v>
      </c>
      <c r="D195" s="47">
        <v>3625517</v>
      </c>
      <c r="E195" s="368">
        <f t="shared" si="33"/>
        <v>1661194</v>
      </c>
      <c r="F195" s="309">
        <v>1213532</v>
      </c>
      <c r="G195" s="244">
        <v>750791</v>
      </c>
      <c r="H195" s="64">
        <v>1367237</v>
      </c>
      <c r="I195" s="229">
        <v>4992754</v>
      </c>
      <c r="J195" s="409">
        <v>419846</v>
      </c>
      <c r="K195" s="365">
        <v>855664</v>
      </c>
      <c r="L195" s="27">
        <f t="shared" si="34"/>
        <v>6268264</v>
      </c>
      <c r="M195" s="370">
        <f t="shared" si="35"/>
        <v>1618.4518461141233</v>
      </c>
      <c r="N195" s="28">
        <v>1579.507402141533</v>
      </c>
      <c r="O195" s="355">
        <v>13</v>
      </c>
      <c r="P195" s="192">
        <f t="shared" si="27"/>
        <v>-13008846.923239592</v>
      </c>
      <c r="Q195" s="193">
        <f t="shared" si="28"/>
        <v>-0.67483384699295001</v>
      </c>
      <c r="R195" s="192">
        <f t="shared" si="36"/>
        <v>-3285.4176332141878</v>
      </c>
      <c r="S195" s="46"/>
      <c r="T195" s="70">
        <f t="shared" si="29"/>
        <v>-0.68833520368959733</v>
      </c>
      <c r="U195" s="70">
        <f t="shared" si="37"/>
        <v>-0.69845898938872564</v>
      </c>
      <c r="V195" s="93"/>
      <c r="W195" s="49"/>
      <c r="X195" s="100">
        <v>601</v>
      </c>
      <c r="Y195" s="95" t="s">
        <v>193</v>
      </c>
      <c r="Z195" s="96">
        <v>3931</v>
      </c>
      <c r="AA195" s="206">
        <v>12229265.539280768</v>
      </c>
      <c r="AB195" s="171">
        <v>3790362.1475994163</v>
      </c>
      <c r="AC195" s="207">
        <f t="shared" si="30"/>
        <v>16019627.686880184</v>
      </c>
      <c r="AD195" s="267">
        <v>419846</v>
      </c>
      <c r="AE195" s="246">
        <v>2837637.2363594091</v>
      </c>
      <c r="AF195" s="208">
        <f t="shared" si="31"/>
        <v>19277110.923239592</v>
      </c>
      <c r="AG195" s="171">
        <f t="shared" si="32"/>
        <v>4903.8694793283112</v>
      </c>
    </row>
    <row r="196" spans="1:33">
      <c r="A196" s="346">
        <v>604</v>
      </c>
      <c r="B196" s="25" t="s">
        <v>194</v>
      </c>
      <c r="C196" s="74">
        <v>20206</v>
      </c>
      <c r="D196" s="47">
        <v>16691717</v>
      </c>
      <c r="E196" s="368">
        <f t="shared" si="33"/>
        <v>11740265</v>
      </c>
      <c r="F196" s="309">
        <v>3224678</v>
      </c>
      <c r="G196" s="244">
        <v>1726774</v>
      </c>
      <c r="H196" s="64">
        <v>-225090</v>
      </c>
      <c r="I196" s="229">
        <v>16466627</v>
      </c>
      <c r="J196" s="409">
        <v>-2325320</v>
      </c>
      <c r="K196" s="365">
        <v>2151410</v>
      </c>
      <c r="L196" s="27">
        <f t="shared" si="34"/>
        <v>16292717</v>
      </c>
      <c r="M196" s="370">
        <f t="shared" si="35"/>
        <v>806.33064436306051</v>
      </c>
      <c r="N196" s="28">
        <v>804.80821936155985</v>
      </c>
      <c r="O196" s="355">
        <v>6</v>
      </c>
      <c r="P196" s="192">
        <f t="shared" si="27"/>
        <v>-3347241.0571001247</v>
      </c>
      <c r="Q196" s="193">
        <f t="shared" si="28"/>
        <v>-0.17043015302622042</v>
      </c>
      <c r="R196" s="192">
        <f t="shared" si="36"/>
        <v>-185.43616152999232</v>
      </c>
      <c r="S196" s="46"/>
      <c r="T196" s="70">
        <f t="shared" si="29"/>
        <v>9.1594259363227071E-2</v>
      </c>
      <c r="U196" s="70">
        <f t="shared" si="37"/>
        <v>-0.68731071007440725</v>
      </c>
      <c r="V196" s="93"/>
      <c r="W196" s="49"/>
      <c r="X196" s="100">
        <v>604</v>
      </c>
      <c r="Y196" s="95" t="s">
        <v>194</v>
      </c>
      <c r="Z196" s="96">
        <v>19803</v>
      </c>
      <c r="AA196" s="206">
        <v>18332225.985490911</v>
      </c>
      <c r="AB196" s="171">
        <v>-3247292.3127857465</v>
      </c>
      <c r="AC196" s="207">
        <f t="shared" si="30"/>
        <v>15084933.672705164</v>
      </c>
      <c r="AD196" s="268">
        <v>-2325320</v>
      </c>
      <c r="AE196" s="246">
        <v>6880344.3843949614</v>
      </c>
      <c r="AF196" s="208">
        <f t="shared" si="31"/>
        <v>19639958.057100125</v>
      </c>
      <c r="AG196" s="171">
        <f t="shared" si="32"/>
        <v>991.76680589305283</v>
      </c>
    </row>
    <row r="197" spans="1:33">
      <c r="A197" s="346">
        <v>607</v>
      </c>
      <c r="B197" s="25" t="s">
        <v>195</v>
      </c>
      <c r="C197" s="74">
        <v>4161</v>
      </c>
      <c r="D197" s="47">
        <v>843772</v>
      </c>
      <c r="E197" s="368">
        <f t="shared" si="33"/>
        <v>638040</v>
      </c>
      <c r="F197" s="309">
        <v>5554</v>
      </c>
      <c r="G197" s="244">
        <v>200178</v>
      </c>
      <c r="H197" s="64">
        <v>2474427</v>
      </c>
      <c r="I197" s="229">
        <v>3318198</v>
      </c>
      <c r="J197" s="409">
        <v>-585937</v>
      </c>
      <c r="K197" s="365">
        <v>930389</v>
      </c>
      <c r="L197" s="27">
        <f t="shared" si="34"/>
        <v>3662650</v>
      </c>
      <c r="M197" s="370">
        <f t="shared" si="35"/>
        <v>880.23311703917329</v>
      </c>
      <c r="N197" s="28">
        <v>875.80649499461651</v>
      </c>
      <c r="O197" s="355">
        <v>12</v>
      </c>
      <c r="P197" s="192">
        <f t="shared" si="27"/>
        <v>-13178204.393300995</v>
      </c>
      <c r="Q197" s="193">
        <f t="shared" si="28"/>
        <v>-0.7825140034785325</v>
      </c>
      <c r="R197" s="192">
        <f t="shared" si="36"/>
        <v>-3128.5396497546844</v>
      </c>
      <c r="S197" s="46"/>
      <c r="T197" s="70">
        <f t="shared" si="29"/>
        <v>-0.7684069733895309</v>
      </c>
      <c r="U197" s="70">
        <f t="shared" si="37"/>
        <v>-0.6997854394202907</v>
      </c>
      <c r="V197" s="93"/>
      <c r="W197" s="49"/>
      <c r="X197" s="100">
        <v>607</v>
      </c>
      <c r="Y197" s="95" t="s">
        <v>195</v>
      </c>
      <c r="Z197" s="96">
        <v>4201</v>
      </c>
      <c r="AA197" s="206">
        <v>9501353.6470296383</v>
      </c>
      <c r="AB197" s="171">
        <v>4826357.5477512237</v>
      </c>
      <c r="AC197" s="207">
        <f t="shared" si="30"/>
        <v>14327711.194780862</v>
      </c>
      <c r="AD197" s="267">
        <v>-585937</v>
      </c>
      <c r="AE197" s="246">
        <v>3099080.1985201333</v>
      </c>
      <c r="AF197" s="208">
        <f t="shared" si="31"/>
        <v>16840854.393300995</v>
      </c>
      <c r="AG197" s="171">
        <f t="shared" si="32"/>
        <v>4008.7727667938575</v>
      </c>
    </row>
    <row r="198" spans="1:33">
      <c r="A198" s="346">
        <v>608</v>
      </c>
      <c r="B198" s="25" t="s">
        <v>196</v>
      </c>
      <c r="C198" s="74">
        <v>2013</v>
      </c>
      <c r="D198" s="47">
        <v>423086</v>
      </c>
      <c r="E198" s="368">
        <f t="shared" si="33"/>
        <v>378795</v>
      </c>
      <c r="F198" s="309">
        <v>43625</v>
      </c>
      <c r="G198" s="244">
        <v>666</v>
      </c>
      <c r="H198" s="64">
        <v>910821</v>
      </c>
      <c r="I198" s="229">
        <v>1333907</v>
      </c>
      <c r="J198" s="409">
        <v>463666</v>
      </c>
      <c r="K198" s="365">
        <v>421878</v>
      </c>
      <c r="L198" s="27">
        <f t="shared" si="34"/>
        <v>2219451</v>
      </c>
      <c r="M198" s="370">
        <f t="shared" si="35"/>
        <v>1102.558867362146</v>
      </c>
      <c r="N198" s="28">
        <v>1102.1734659185538</v>
      </c>
      <c r="O198" s="355">
        <v>4</v>
      </c>
      <c r="P198" s="192">
        <f t="shared" si="27"/>
        <v>-5812324.7712788181</v>
      </c>
      <c r="Q198" s="193">
        <f t="shared" si="28"/>
        <v>-0.72366621489401728</v>
      </c>
      <c r="R198" s="192">
        <f t="shared" si="36"/>
        <v>-2790.6916276833308</v>
      </c>
      <c r="S198" s="46"/>
      <c r="T198" s="70">
        <f t="shared" si="29"/>
        <v>-0.78382113438705414</v>
      </c>
      <c r="U198" s="70">
        <f t="shared" si="37"/>
        <v>-0.69816787507015654</v>
      </c>
      <c r="V198" s="93"/>
      <c r="W198" s="49"/>
      <c r="X198" s="100">
        <v>608</v>
      </c>
      <c r="Y198" s="95" t="s">
        <v>196</v>
      </c>
      <c r="Z198" s="96">
        <v>2063</v>
      </c>
      <c r="AA198" s="206">
        <v>4337930.3334449083</v>
      </c>
      <c r="AB198" s="171">
        <v>1832455.4543511728</v>
      </c>
      <c r="AC198" s="207">
        <f t="shared" si="30"/>
        <v>6170385.787796081</v>
      </c>
      <c r="AD198" s="268">
        <v>463666</v>
      </c>
      <c r="AE198" s="246">
        <v>1397723.9834827373</v>
      </c>
      <c r="AF198" s="208">
        <f t="shared" si="31"/>
        <v>8031775.7712788181</v>
      </c>
      <c r="AG198" s="171">
        <f t="shared" si="32"/>
        <v>3893.2504950454768</v>
      </c>
    </row>
    <row r="199" spans="1:33">
      <c r="A199" s="346">
        <v>609</v>
      </c>
      <c r="B199" s="25" t="s">
        <v>197</v>
      </c>
      <c r="C199" s="74">
        <v>83482</v>
      </c>
      <c r="D199" s="47">
        <v>-8801051</v>
      </c>
      <c r="E199" s="368">
        <f t="shared" si="33"/>
        <v>7671658</v>
      </c>
      <c r="F199" s="309">
        <v>-13124891</v>
      </c>
      <c r="G199" s="244">
        <v>-3347818</v>
      </c>
      <c r="H199" s="64">
        <v>25221433</v>
      </c>
      <c r="I199" s="229">
        <v>16420382</v>
      </c>
      <c r="J199" s="409">
        <v>-5604125</v>
      </c>
      <c r="K199" s="365">
        <v>13651105</v>
      </c>
      <c r="L199" s="27">
        <f t="shared" si="34"/>
        <v>24467362</v>
      </c>
      <c r="M199" s="370">
        <f t="shared" si="35"/>
        <v>293.08547950456386</v>
      </c>
      <c r="N199" s="28">
        <v>281.37797096582625</v>
      </c>
      <c r="O199" s="355">
        <v>4</v>
      </c>
      <c r="P199" s="192">
        <f t="shared" si="27"/>
        <v>-159903716.18169466</v>
      </c>
      <c r="Q199" s="193">
        <f t="shared" si="28"/>
        <v>-0.86729284093089798</v>
      </c>
      <c r="R199" s="192">
        <f t="shared" si="36"/>
        <v>-1910.0964690363121</v>
      </c>
      <c r="S199" s="46"/>
      <c r="T199" s="70">
        <f t="shared" si="29"/>
        <v>-0.88743402071502853</v>
      </c>
      <c r="U199" s="70">
        <f t="shared" si="37"/>
        <v>-0.69046379789613188</v>
      </c>
      <c r="V199" s="93"/>
      <c r="W199" s="49"/>
      <c r="X199" s="100">
        <v>609</v>
      </c>
      <c r="Y199" s="95" t="s">
        <v>197</v>
      </c>
      <c r="Z199" s="96">
        <v>83684</v>
      </c>
      <c r="AA199" s="206">
        <v>110093797.10919055</v>
      </c>
      <c r="AB199" s="171">
        <v>35779601.801418461</v>
      </c>
      <c r="AC199" s="207">
        <f t="shared" si="30"/>
        <v>145873398.91060901</v>
      </c>
      <c r="AD199" s="267">
        <v>-5604125</v>
      </c>
      <c r="AE199" s="246">
        <v>44101804.271085642</v>
      </c>
      <c r="AF199" s="208">
        <f t="shared" si="31"/>
        <v>184371078.18169466</v>
      </c>
      <c r="AG199" s="171">
        <f t="shared" si="32"/>
        <v>2203.181948540876</v>
      </c>
    </row>
    <row r="200" spans="1:33">
      <c r="A200" s="346">
        <v>611</v>
      </c>
      <c r="B200" s="25" t="s">
        <v>198</v>
      </c>
      <c r="C200" s="74">
        <v>5066</v>
      </c>
      <c r="D200" s="47">
        <v>3695856</v>
      </c>
      <c r="E200" s="368">
        <f t="shared" si="33"/>
        <v>3042630</v>
      </c>
      <c r="F200" s="309">
        <v>450249</v>
      </c>
      <c r="G200" s="243">
        <v>202977</v>
      </c>
      <c r="H200" s="64">
        <v>1401689</v>
      </c>
      <c r="I200" s="229">
        <v>5097546</v>
      </c>
      <c r="J200" s="409">
        <v>-1287903</v>
      </c>
      <c r="K200" s="365">
        <v>787535</v>
      </c>
      <c r="L200" s="27">
        <f t="shared" si="34"/>
        <v>4597178</v>
      </c>
      <c r="M200" s="370">
        <f t="shared" si="35"/>
        <v>907.45716541650222</v>
      </c>
      <c r="N200" s="28">
        <v>907.7710448836873</v>
      </c>
      <c r="O200" s="355">
        <v>1</v>
      </c>
      <c r="P200" s="192">
        <f t="shared" si="27"/>
        <v>-1926154.0434155669</v>
      </c>
      <c r="Q200" s="193">
        <f t="shared" si="28"/>
        <v>-0.29527150091336563</v>
      </c>
      <c r="R200" s="192">
        <f t="shared" si="36"/>
        <v>-379.19609758459569</v>
      </c>
      <c r="S200" s="46"/>
      <c r="T200" s="70">
        <f t="shared" si="29"/>
        <v>-3.625591321990429E-2</v>
      </c>
      <c r="U200" s="70">
        <f t="shared" si="37"/>
        <v>-0.68772404801655906</v>
      </c>
      <c r="V200" s="93"/>
      <c r="W200" s="49"/>
      <c r="X200" s="100">
        <v>611</v>
      </c>
      <c r="Y200" s="95" t="s">
        <v>198</v>
      </c>
      <c r="Z200" s="96">
        <v>5070</v>
      </c>
      <c r="AA200" s="206">
        <v>4383918.8065835321</v>
      </c>
      <c r="AB200" s="171">
        <v>905396.13700391725</v>
      </c>
      <c r="AC200" s="207">
        <f t="shared" si="30"/>
        <v>5289314.9435874494</v>
      </c>
      <c r="AD200" s="268">
        <v>-1287903</v>
      </c>
      <c r="AE200" s="246">
        <v>2521920.099828118</v>
      </c>
      <c r="AF200" s="208">
        <f t="shared" si="31"/>
        <v>6523332.0434155669</v>
      </c>
      <c r="AG200" s="171">
        <f t="shared" si="32"/>
        <v>1286.6532630010979</v>
      </c>
    </row>
    <row r="201" spans="1:33">
      <c r="A201" s="346">
        <v>614</v>
      </c>
      <c r="B201" s="25" t="s">
        <v>199</v>
      </c>
      <c r="C201" s="74">
        <v>3066</v>
      </c>
      <c r="D201" s="47">
        <v>1080299</v>
      </c>
      <c r="E201" s="368">
        <f t="shared" si="33"/>
        <v>1951394</v>
      </c>
      <c r="F201" s="309">
        <v>-529647</v>
      </c>
      <c r="G201" s="244">
        <v>-341448</v>
      </c>
      <c r="H201" s="64">
        <v>1614527</v>
      </c>
      <c r="I201" s="229">
        <v>2694827</v>
      </c>
      <c r="J201" s="409">
        <v>276859</v>
      </c>
      <c r="K201" s="365">
        <v>754149</v>
      </c>
      <c r="L201" s="27">
        <f t="shared" si="34"/>
        <v>3725835</v>
      </c>
      <c r="M201" s="370">
        <f t="shared" si="35"/>
        <v>1215.2103718199608</v>
      </c>
      <c r="N201" s="28">
        <v>1287.7328678147508</v>
      </c>
      <c r="O201" s="355">
        <v>19</v>
      </c>
      <c r="P201" s="192">
        <f t="shared" si="27"/>
        <v>-14939502.027075026</v>
      </c>
      <c r="Q201" s="193">
        <f t="shared" si="28"/>
        <v>-0.80038747789040798</v>
      </c>
      <c r="R201" s="192">
        <f t="shared" si="36"/>
        <v>-4773.0273654514631</v>
      </c>
      <c r="S201" s="46"/>
      <c r="T201" s="70">
        <f t="shared" si="29"/>
        <v>-0.83039372870616335</v>
      </c>
      <c r="U201" s="70">
        <f t="shared" si="37"/>
        <v>-0.69831088302154487</v>
      </c>
      <c r="V201" s="93"/>
      <c r="W201" s="49"/>
      <c r="X201" s="100">
        <v>614</v>
      </c>
      <c r="Y201" s="95" t="s">
        <v>199</v>
      </c>
      <c r="Z201" s="96">
        <v>3117</v>
      </c>
      <c r="AA201" s="206">
        <v>12489240.658341277</v>
      </c>
      <c r="AB201" s="171">
        <v>3399481.9663741174</v>
      </c>
      <c r="AC201" s="207">
        <f t="shared" si="30"/>
        <v>15888722.624715395</v>
      </c>
      <c r="AD201" s="267">
        <v>276859</v>
      </c>
      <c r="AE201" s="246">
        <v>2499755.4023596314</v>
      </c>
      <c r="AF201" s="208">
        <f t="shared" si="31"/>
        <v>18665337.027075026</v>
      </c>
      <c r="AG201" s="171">
        <f t="shared" si="32"/>
        <v>5988.2377372714236</v>
      </c>
    </row>
    <row r="202" spans="1:33">
      <c r="A202" s="346">
        <v>615</v>
      </c>
      <c r="B202" s="25" t="s">
        <v>200</v>
      </c>
      <c r="C202" s="74">
        <v>7702</v>
      </c>
      <c r="D202" s="47">
        <v>10467644</v>
      </c>
      <c r="E202" s="368">
        <f t="shared" si="33"/>
        <v>7955095</v>
      </c>
      <c r="F202" s="309">
        <v>2028894</v>
      </c>
      <c r="G202" s="244">
        <v>483655</v>
      </c>
      <c r="H202" s="64">
        <v>3213504</v>
      </c>
      <c r="I202" s="229">
        <v>13681148</v>
      </c>
      <c r="J202" s="409">
        <v>-170506</v>
      </c>
      <c r="K202" s="365">
        <v>1587433</v>
      </c>
      <c r="L202" s="27">
        <f t="shared" si="34"/>
        <v>15098075</v>
      </c>
      <c r="M202" s="370">
        <f t="shared" si="35"/>
        <v>1960.2797974552063</v>
      </c>
      <c r="N202" s="28">
        <v>1929.7301944284229</v>
      </c>
      <c r="O202" s="355">
        <v>17</v>
      </c>
      <c r="P202" s="192">
        <f t="shared" si="27"/>
        <v>-24939581.34142454</v>
      </c>
      <c r="Q202" s="193">
        <f t="shared" si="28"/>
        <v>-0.62290312721479313</v>
      </c>
      <c r="R202" s="192">
        <f t="shared" si="36"/>
        <v>-3186.6100780332295</v>
      </c>
      <c r="S202" s="46"/>
      <c r="T202" s="70">
        <f t="shared" si="29"/>
        <v>-0.60925726557843896</v>
      </c>
      <c r="U202" s="70">
        <f t="shared" si="37"/>
        <v>-0.69442922053899903</v>
      </c>
      <c r="V202" s="93"/>
      <c r="W202" s="49"/>
      <c r="X202" s="100">
        <v>615</v>
      </c>
      <c r="Y202" s="95" t="s">
        <v>200</v>
      </c>
      <c r="Z202" s="96">
        <v>7779</v>
      </c>
      <c r="AA202" s="206">
        <v>26799851.783512264</v>
      </c>
      <c r="AB202" s="171">
        <v>8213334.1180835543</v>
      </c>
      <c r="AC202" s="207">
        <f t="shared" si="30"/>
        <v>35013185.901595816</v>
      </c>
      <c r="AD202" s="268">
        <v>-170506</v>
      </c>
      <c r="AE202" s="246">
        <v>5194976.4398287265</v>
      </c>
      <c r="AF202" s="208">
        <f t="shared" si="31"/>
        <v>40037656.34142454</v>
      </c>
      <c r="AG202" s="171">
        <f t="shared" si="32"/>
        <v>5146.8898754884358</v>
      </c>
    </row>
    <row r="203" spans="1:33">
      <c r="A203" s="346">
        <v>616</v>
      </c>
      <c r="B203" s="25" t="s">
        <v>201</v>
      </c>
      <c r="C203" s="74">
        <v>1848</v>
      </c>
      <c r="D203" s="47">
        <v>446661</v>
      </c>
      <c r="E203" s="368">
        <f t="shared" si="33"/>
        <v>502578</v>
      </c>
      <c r="F203" s="309">
        <v>-16581</v>
      </c>
      <c r="G203" s="244">
        <v>-39336</v>
      </c>
      <c r="H203" s="64">
        <v>778797</v>
      </c>
      <c r="I203" s="229">
        <v>1225458</v>
      </c>
      <c r="J203" s="409">
        <v>-488692</v>
      </c>
      <c r="K203" s="365">
        <v>388059</v>
      </c>
      <c r="L203" s="27">
        <f t="shared" si="34"/>
        <v>1124825</v>
      </c>
      <c r="M203" s="370">
        <f t="shared" si="35"/>
        <v>608.67153679653677</v>
      </c>
      <c r="N203" s="28">
        <v>607.34243023632564</v>
      </c>
      <c r="O203" s="355">
        <v>1</v>
      </c>
      <c r="P203" s="192">
        <f t="shared" ref="P203:P266" si="38">L203-AF203</f>
        <v>-3017995.0050950255</v>
      </c>
      <c r="Q203" s="193">
        <f t="shared" ref="Q203:Q266" si="39">P203/AF203</f>
        <v>-0.72848808333052373</v>
      </c>
      <c r="R203" s="192">
        <f t="shared" si="36"/>
        <v>-1651.4593988799638</v>
      </c>
      <c r="S203" s="46"/>
      <c r="T203" s="70">
        <f t="shared" ref="T203:T266" si="40">I203/AC203-1</f>
        <v>-0.63383429818614156</v>
      </c>
      <c r="U203" s="70">
        <f t="shared" si="37"/>
        <v>-0.6979571526034235</v>
      </c>
      <c r="V203" s="93"/>
      <c r="W203" s="49"/>
      <c r="X203" s="100">
        <v>616</v>
      </c>
      <c r="Y203" s="95" t="s">
        <v>201</v>
      </c>
      <c r="Z203" s="96">
        <v>1833</v>
      </c>
      <c r="AA203" s="206">
        <v>2275428.2721667541</v>
      </c>
      <c r="AB203" s="171">
        <v>1071302.4399930809</v>
      </c>
      <c r="AC203" s="207">
        <f t="shared" ref="AC203:AC266" si="41">AA203+AB203</f>
        <v>3346730.7121598348</v>
      </c>
      <c r="AD203" s="267">
        <v>-488692</v>
      </c>
      <c r="AE203" s="246">
        <v>1284781.2929351905</v>
      </c>
      <c r="AF203" s="208">
        <f t="shared" ref="AF203:AF266" si="42">SUM(AC203+AD203+AE203)</f>
        <v>4142820.0050950255</v>
      </c>
      <c r="AG203" s="171">
        <f t="shared" ref="AG203:AG266" si="43">AF203/Z203</f>
        <v>2260.1309356765005</v>
      </c>
    </row>
    <row r="204" spans="1:33">
      <c r="A204" s="346">
        <v>619</v>
      </c>
      <c r="B204" s="25" t="s">
        <v>202</v>
      </c>
      <c r="C204" s="74">
        <v>2721</v>
      </c>
      <c r="D204" s="47">
        <v>1369300</v>
      </c>
      <c r="E204" s="368">
        <f t="shared" ref="E204:E267" si="44">D204-F204-G204</f>
        <v>217015</v>
      </c>
      <c r="F204" s="309">
        <v>738596</v>
      </c>
      <c r="G204" s="244">
        <v>413689</v>
      </c>
      <c r="H204" s="64">
        <v>1701156</v>
      </c>
      <c r="I204" s="229">
        <v>3070455</v>
      </c>
      <c r="J204" s="409">
        <v>-195770</v>
      </c>
      <c r="K204" s="365">
        <v>654252</v>
      </c>
      <c r="L204" s="27">
        <f t="shared" ref="L204:L267" si="45">SUM(I204:K204)</f>
        <v>3528937</v>
      </c>
      <c r="M204" s="370">
        <f t="shared" ref="M204:M267" si="46">L204/C204</f>
        <v>1296.9264976111724</v>
      </c>
      <c r="N204" s="28">
        <v>1322.1162445424113</v>
      </c>
      <c r="O204" s="355">
        <v>6</v>
      </c>
      <c r="P204" s="192">
        <f t="shared" si="38"/>
        <v>-8289648.5981230028</v>
      </c>
      <c r="Q204" s="193">
        <f t="shared" si="39"/>
        <v>-0.70140784015978552</v>
      </c>
      <c r="R204" s="192">
        <f t="shared" ref="R204:R267" si="47">M204-AG204</f>
        <v>-2946.7308087166557</v>
      </c>
      <c r="S204" s="46"/>
      <c r="T204" s="70">
        <f t="shared" si="40"/>
        <v>-0.68757539483900287</v>
      </c>
      <c r="U204" s="70">
        <f t="shared" ref="U204:U267" si="48">K204/AE204-1</f>
        <v>-0.70078048408293148</v>
      </c>
      <c r="V204" s="93"/>
      <c r="W204" s="49"/>
      <c r="X204" s="100">
        <v>619</v>
      </c>
      <c r="Y204" s="95" t="s">
        <v>202</v>
      </c>
      <c r="Z204" s="96">
        <v>2785</v>
      </c>
      <c r="AA204" s="206">
        <v>6870898.8880610121</v>
      </c>
      <c r="AB204" s="171">
        <v>2956928.2077522264</v>
      </c>
      <c r="AC204" s="207">
        <f t="shared" si="41"/>
        <v>9827827.095813239</v>
      </c>
      <c r="AD204" s="268">
        <v>-195770</v>
      </c>
      <c r="AE204" s="246">
        <v>2186528.5023097629</v>
      </c>
      <c r="AF204" s="208">
        <f t="shared" si="42"/>
        <v>11818585.598123003</v>
      </c>
      <c r="AG204" s="171">
        <f t="shared" si="43"/>
        <v>4243.6573063278283</v>
      </c>
    </row>
    <row r="205" spans="1:33">
      <c r="A205" s="346">
        <v>620</v>
      </c>
      <c r="B205" s="25" t="s">
        <v>203</v>
      </c>
      <c r="C205" s="74">
        <v>2446</v>
      </c>
      <c r="D205" s="47">
        <v>2738474</v>
      </c>
      <c r="E205" s="368">
        <f t="shared" si="44"/>
        <v>1835934</v>
      </c>
      <c r="F205" s="309">
        <v>425094</v>
      </c>
      <c r="G205" s="244">
        <v>477446</v>
      </c>
      <c r="H205" s="64">
        <v>549017</v>
      </c>
      <c r="I205" s="229">
        <v>3287491</v>
      </c>
      <c r="J205" s="409">
        <v>-143088</v>
      </c>
      <c r="K205" s="365">
        <v>565624</v>
      </c>
      <c r="L205" s="27">
        <f t="shared" si="45"/>
        <v>3710027</v>
      </c>
      <c r="M205" s="370">
        <f t="shared" si="46"/>
        <v>1516.77309893704</v>
      </c>
      <c r="N205" s="28">
        <v>1576.7323115468948</v>
      </c>
      <c r="O205" s="355">
        <v>18</v>
      </c>
      <c r="P205" s="192">
        <f t="shared" si="38"/>
        <v>-11616593.548071984</v>
      </c>
      <c r="Q205" s="193">
        <f t="shared" si="39"/>
        <v>-0.75793574399760921</v>
      </c>
      <c r="R205" s="192">
        <f t="shared" si="47"/>
        <v>-4636.025194146855</v>
      </c>
      <c r="S205" s="46"/>
      <c r="T205" s="70">
        <f t="shared" si="40"/>
        <v>-0.75832087749582822</v>
      </c>
      <c r="U205" s="70">
        <f t="shared" si="48"/>
        <v>-0.69704101809449059</v>
      </c>
      <c r="V205" s="93"/>
      <c r="W205" s="49"/>
      <c r="X205" s="100">
        <v>620</v>
      </c>
      <c r="Y205" s="95" t="s">
        <v>203</v>
      </c>
      <c r="Z205" s="96">
        <v>2491</v>
      </c>
      <c r="AA205" s="206">
        <v>11493122.461686851</v>
      </c>
      <c r="AB205" s="171">
        <v>2109587.4701288431</v>
      </c>
      <c r="AC205" s="207">
        <f t="shared" si="41"/>
        <v>13602709.931815695</v>
      </c>
      <c r="AD205" s="267">
        <v>-143088</v>
      </c>
      <c r="AE205" s="246">
        <v>1866998.6162562885</v>
      </c>
      <c r="AF205" s="208">
        <f t="shared" si="42"/>
        <v>15326620.548071984</v>
      </c>
      <c r="AG205" s="171">
        <f t="shared" si="43"/>
        <v>6152.7982930838953</v>
      </c>
    </row>
    <row r="206" spans="1:33">
      <c r="A206" s="346">
        <v>623</v>
      </c>
      <c r="B206" s="25" t="s">
        <v>204</v>
      </c>
      <c r="C206" s="74">
        <v>2117</v>
      </c>
      <c r="D206" s="47">
        <v>1458450</v>
      </c>
      <c r="E206" s="368">
        <f t="shared" si="44"/>
        <v>839551</v>
      </c>
      <c r="F206" s="309">
        <v>488579</v>
      </c>
      <c r="G206" s="244">
        <v>130320</v>
      </c>
      <c r="H206" s="64">
        <v>-113437</v>
      </c>
      <c r="I206" s="229">
        <v>1345014</v>
      </c>
      <c r="J206" s="409">
        <v>-468164</v>
      </c>
      <c r="K206" s="365">
        <v>470201</v>
      </c>
      <c r="L206" s="27">
        <f t="shared" si="45"/>
        <v>1347051</v>
      </c>
      <c r="M206" s="370">
        <f t="shared" si="46"/>
        <v>636.30184222957018</v>
      </c>
      <c r="N206" s="28">
        <v>584.60298456750991</v>
      </c>
      <c r="O206" s="355">
        <v>10</v>
      </c>
      <c r="P206" s="192">
        <f t="shared" si="38"/>
        <v>-7032385.6144459872</v>
      </c>
      <c r="Q206" s="193">
        <f t="shared" si="39"/>
        <v>-0.83924324963832175</v>
      </c>
      <c r="R206" s="192">
        <f t="shared" si="47"/>
        <v>-3284.8196432388377</v>
      </c>
      <c r="S206" s="46"/>
      <c r="T206" s="70">
        <f t="shared" si="40"/>
        <v>-0.81524865073483044</v>
      </c>
      <c r="U206" s="70">
        <f t="shared" si="48"/>
        <v>-0.70002547102056212</v>
      </c>
      <c r="V206" s="93"/>
      <c r="W206" s="49"/>
      <c r="X206" s="100">
        <v>623</v>
      </c>
      <c r="Y206" s="95" t="s">
        <v>204</v>
      </c>
      <c r="Z206" s="96">
        <v>2137</v>
      </c>
      <c r="AA206" s="206">
        <v>6887519.563094453</v>
      </c>
      <c r="AB206" s="171">
        <v>392611.30117074284</v>
      </c>
      <c r="AC206" s="207">
        <f t="shared" si="41"/>
        <v>7280130.864265196</v>
      </c>
      <c r="AD206" s="268">
        <v>-468164</v>
      </c>
      <c r="AE206" s="246">
        <v>1567469.7501807911</v>
      </c>
      <c r="AF206" s="208">
        <f t="shared" si="42"/>
        <v>8379436.6144459872</v>
      </c>
      <c r="AG206" s="171">
        <f t="shared" si="43"/>
        <v>3921.1214854684076</v>
      </c>
    </row>
    <row r="207" spans="1:33">
      <c r="A207" s="346">
        <v>624</v>
      </c>
      <c r="B207" s="25" t="s">
        <v>205</v>
      </c>
      <c r="C207" s="74">
        <v>5119</v>
      </c>
      <c r="D207" s="47">
        <v>4345576</v>
      </c>
      <c r="E207" s="368">
        <f t="shared" si="44"/>
        <v>1872667</v>
      </c>
      <c r="F207" s="309">
        <v>1230773</v>
      </c>
      <c r="G207" s="244">
        <v>1242136</v>
      </c>
      <c r="H207" s="64">
        <v>1198329</v>
      </c>
      <c r="I207" s="229">
        <v>5543904</v>
      </c>
      <c r="J207" s="409">
        <v>-842338</v>
      </c>
      <c r="K207" s="365">
        <v>747860</v>
      </c>
      <c r="L207" s="27">
        <f t="shared" si="45"/>
        <v>5449426</v>
      </c>
      <c r="M207" s="370">
        <f t="shared" si="46"/>
        <v>1064.5489353389335</v>
      </c>
      <c r="N207" s="28">
        <v>1064.6771721491741</v>
      </c>
      <c r="O207" s="355">
        <v>8</v>
      </c>
      <c r="P207" s="192">
        <f t="shared" si="38"/>
        <v>-5088659.409229178</v>
      </c>
      <c r="Q207" s="193">
        <f t="shared" si="39"/>
        <v>-0.48288272599997789</v>
      </c>
      <c r="R207" s="192">
        <f t="shared" si="47"/>
        <v>-991.66285182773527</v>
      </c>
      <c r="S207" s="46"/>
      <c r="T207" s="70">
        <f t="shared" si="40"/>
        <v>-0.38101425323551374</v>
      </c>
      <c r="U207" s="70">
        <f t="shared" si="48"/>
        <v>-0.69147575283126894</v>
      </c>
      <c r="V207" s="93"/>
      <c r="W207" s="49"/>
      <c r="X207" s="100">
        <v>624</v>
      </c>
      <c r="Y207" s="95" t="s">
        <v>205</v>
      </c>
      <c r="Z207" s="96">
        <v>5125</v>
      </c>
      <c r="AA207" s="206">
        <v>7830706.650700435</v>
      </c>
      <c r="AB207" s="171">
        <v>1125725.7534036338</v>
      </c>
      <c r="AC207" s="207">
        <f t="shared" si="41"/>
        <v>8956432.4041040689</v>
      </c>
      <c r="AD207" s="267">
        <v>-842338</v>
      </c>
      <c r="AE207" s="246">
        <v>2423991.0051251086</v>
      </c>
      <c r="AF207" s="208">
        <f t="shared" si="42"/>
        <v>10538085.409229178</v>
      </c>
      <c r="AG207" s="171">
        <f t="shared" si="43"/>
        <v>2056.2117871666687</v>
      </c>
    </row>
    <row r="208" spans="1:33">
      <c r="A208" s="346">
        <v>625</v>
      </c>
      <c r="B208" s="25" t="s">
        <v>206</v>
      </c>
      <c r="C208" s="74">
        <v>3048</v>
      </c>
      <c r="D208" s="47">
        <v>3331023</v>
      </c>
      <c r="E208" s="368">
        <f t="shared" si="44"/>
        <v>1780263</v>
      </c>
      <c r="F208" s="309">
        <v>926377</v>
      </c>
      <c r="G208" s="244">
        <v>624383</v>
      </c>
      <c r="H208" s="64">
        <v>659657</v>
      </c>
      <c r="I208" s="229">
        <v>3990680</v>
      </c>
      <c r="J208" s="409">
        <v>590379</v>
      </c>
      <c r="K208" s="365">
        <v>552400</v>
      </c>
      <c r="L208" s="27">
        <f t="shared" si="45"/>
        <v>5133459</v>
      </c>
      <c r="M208" s="370">
        <f t="shared" si="46"/>
        <v>1684.2057086614172</v>
      </c>
      <c r="N208" s="28">
        <v>1593.0954809931698</v>
      </c>
      <c r="O208" s="355">
        <v>17</v>
      </c>
      <c r="P208" s="192">
        <f t="shared" si="38"/>
        <v>-6539337.5395823829</v>
      </c>
      <c r="Q208" s="193">
        <f t="shared" si="39"/>
        <v>-0.56022029660223482</v>
      </c>
      <c r="R208" s="192">
        <f t="shared" si="47"/>
        <v>-2141.6863069342508</v>
      </c>
      <c r="S208" s="46"/>
      <c r="T208" s="70">
        <f t="shared" si="40"/>
        <v>-0.56938254942831656</v>
      </c>
      <c r="U208" s="70">
        <f t="shared" si="48"/>
        <v>-0.69565973232403933</v>
      </c>
      <c r="V208" s="93"/>
      <c r="W208" s="49"/>
      <c r="X208" s="100">
        <v>625</v>
      </c>
      <c r="Y208" s="95" t="s">
        <v>206</v>
      </c>
      <c r="Z208" s="96">
        <v>3051</v>
      </c>
      <c r="AA208" s="206">
        <v>7454216.4238288831</v>
      </c>
      <c r="AB208" s="171">
        <v>1813127.4673720256</v>
      </c>
      <c r="AC208" s="207">
        <f t="shared" si="41"/>
        <v>9267343.8912009094</v>
      </c>
      <c r="AD208" s="268">
        <v>590379</v>
      </c>
      <c r="AE208" s="246">
        <v>1815073.648381473</v>
      </c>
      <c r="AF208" s="208">
        <f t="shared" si="42"/>
        <v>11672796.539582383</v>
      </c>
      <c r="AG208" s="171">
        <f t="shared" si="43"/>
        <v>3825.892015595668</v>
      </c>
    </row>
    <row r="209" spans="1:33">
      <c r="A209" s="346">
        <v>626</v>
      </c>
      <c r="B209" s="25" t="s">
        <v>207</v>
      </c>
      <c r="C209" s="74">
        <v>4964</v>
      </c>
      <c r="D209" s="47">
        <v>1326604</v>
      </c>
      <c r="E209" s="368">
        <f t="shared" si="44"/>
        <v>1957698</v>
      </c>
      <c r="F209" s="309">
        <v>-290975</v>
      </c>
      <c r="G209" s="244">
        <v>-340119</v>
      </c>
      <c r="H209" s="64">
        <v>-38849</v>
      </c>
      <c r="I209" s="229">
        <v>1287755</v>
      </c>
      <c r="J209" s="409">
        <v>-294930</v>
      </c>
      <c r="K209" s="365">
        <v>960008</v>
      </c>
      <c r="L209" s="27">
        <f t="shared" si="45"/>
        <v>1952833</v>
      </c>
      <c r="M209" s="370">
        <f t="shared" si="46"/>
        <v>393.39907332796133</v>
      </c>
      <c r="N209" s="28">
        <v>408.5223187626317</v>
      </c>
      <c r="O209" s="355">
        <v>17</v>
      </c>
      <c r="P209" s="192">
        <f t="shared" si="38"/>
        <v>-18572091.901359029</v>
      </c>
      <c r="Q209" s="193">
        <f t="shared" si="39"/>
        <v>-0.90485553494664939</v>
      </c>
      <c r="R209" s="192">
        <f t="shared" si="47"/>
        <v>-3684.670646791059</v>
      </c>
      <c r="S209" s="46"/>
      <c r="T209" s="70">
        <f t="shared" si="40"/>
        <v>-0.92697935760629846</v>
      </c>
      <c r="U209" s="70">
        <f t="shared" si="48"/>
        <v>-0.69852425226636494</v>
      </c>
      <c r="V209" s="93"/>
      <c r="W209" s="49"/>
      <c r="X209" s="100">
        <v>626</v>
      </c>
      <c r="Y209" s="95" t="s">
        <v>207</v>
      </c>
      <c r="Z209" s="96">
        <v>5033</v>
      </c>
      <c r="AA209" s="206">
        <v>16647126.768973608</v>
      </c>
      <c r="AB209" s="171">
        <v>988365.85045420122</v>
      </c>
      <c r="AC209" s="207">
        <f t="shared" si="41"/>
        <v>17635492.619427808</v>
      </c>
      <c r="AD209" s="267">
        <v>-294930</v>
      </c>
      <c r="AE209" s="246">
        <v>3184362.2819312233</v>
      </c>
      <c r="AF209" s="208">
        <f t="shared" si="42"/>
        <v>20524924.901359029</v>
      </c>
      <c r="AG209" s="171">
        <f t="shared" si="43"/>
        <v>4078.0697201190201</v>
      </c>
    </row>
    <row r="210" spans="1:33">
      <c r="A210" s="346">
        <v>630</v>
      </c>
      <c r="B210" s="25" t="s">
        <v>208</v>
      </c>
      <c r="C210" s="74">
        <v>1631</v>
      </c>
      <c r="D210" s="47">
        <v>1620133</v>
      </c>
      <c r="E210" s="368">
        <f t="shared" si="44"/>
        <v>2441230</v>
      </c>
      <c r="F210" s="309">
        <v>-353312</v>
      </c>
      <c r="G210" s="244">
        <v>-467785</v>
      </c>
      <c r="H210" s="64">
        <v>533140</v>
      </c>
      <c r="I210" s="229">
        <v>2153273</v>
      </c>
      <c r="J210" s="409">
        <v>-86061</v>
      </c>
      <c r="K210" s="365">
        <v>288611</v>
      </c>
      <c r="L210" s="27">
        <f t="shared" si="45"/>
        <v>2355823</v>
      </c>
      <c r="M210" s="370">
        <f t="shared" si="46"/>
        <v>1444.4040465971796</v>
      </c>
      <c r="N210" s="28">
        <v>1457.139807923407</v>
      </c>
      <c r="O210" s="355">
        <v>17</v>
      </c>
      <c r="P210" s="192">
        <f t="shared" si="38"/>
        <v>-4494914.6601412585</v>
      </c>
      <c r="Q210" s="193">
        <f t="shared" si="39"/>
        <v>-0.65612126505637869</v>
      </c>
      <c r="R210" s="192">
        <f t="shared" si="47"/>
        <v>-2856.1217915329262</v>
      </c>
      <c r="S210" s="46"/>
      <c r="T210" s="70">
        <f t="shared" si="40"/>
        <v>-0.64013346674826477</v>
      </c>
      <c r="U210" s="70">
        <f t="shared" si="48"/>
        <v>-0.69723994184873173</v>
      </c>
      <c r="V210" s="93"/>
      <c r="W210" s="49"/>
      <c r="X210" s="100">
        <v>630</v>
      </c>
      <c r="Y210" s="95" t="s">
        <v>208</v>
      </c>
      <c r="Z210" s="96">
        <v>1593</v>
      </c>
      <c r="AA210" s="206">
        <v>4572973.5662288703</v>
      </c>
      <c r="AB210" s="171">
        <v>1410558.6631872328</v>
      </c>
      <c r="AC210" s="207">
        <f t="shared" si="41"/>
        <v>5983532.2294161031</v>
      </c>
      <c r="AD210" s="268">
        <v>-86061</v>
      </c>
      <c r="AE210" s="246">
        <v>953266.4307251554</v>
      </c>
      <c r="AF210" s="208">
        <f t="shared" si="42"/>
        <v>6850737.6601412585</v>
      </c>
      <c r="AG210" s="171">
        <f t="shared" si="43"/>
        <v>4300.5258381301055</v>
      </c>
    </row>
    <row r="211" spans="1:33">
      <c r="A211" s="346">
        <v>631</v>
      </c>
      <c r="B211" s="25" t="s">
        <v>209</v>
      </c>
      <c r="C211" s="74">
        <v>1985</v>
      </c>
      <c r="D211" s="47">
        <v>1545350</v>
      </c>
      <c r="E211" s="368">
        <f t="shared" si="44"/>
        <v>430428</v>
      </c>
      <c r="F211" s="309">
        <v>562070</v>
      </c>
      <c r="G211" s="244">
        <v>552852</v>
      </c>
      <c r="H211" s="64">
        <v>590437</v>
      </c>
      <c r="I211" s="229">
        <v>2135787</v>
      </c>
      <c r="J211" s="409">
        <v>-524950</v>
      </c>
      <c r="K211" s="365">
        <v>349429</v>
      </c>
      <c r="L211" s="27">
        <f t="shared" si="45"/>
        <v>1960266</v>
      </c>
      <c r="M211" s="370">
        <f t="shared" si="46"/>
        <v>987.53954659949625</v>
      </c>
      <c r="N211" s="28">
        <v>977.71590404666858</v>
      </c>
      <c r="O211" s="355">
        <v>2</v>
      </c>
      <c r="P211" s="192">
        <f t="shared" si="38"/>
        <v>-2338270.0011622403</v>
      </c>
      <c r="Q211" s="193">
        <f t="shared" si="39"/>
        <v>-0.5439689234962829</v>
      </c>
      <c r="R211" s="192">
        <f t="shared" si="47"/>
        <v>-1168.1956596002233</v>
      </c>
      <c r="S211" s="46"/>
      <c r="T211" s="70">
        <f t="shared" si="40"/>
        <v>-0.41672477544320508</v>
      </c>
      <c r="U211" s="70">
        <f t="shared" si="48"/>
        <v>-0.69922758426516873</v>
      </c>
      <c r="V211" s="93"/>
      <c r="W211" s="49"/>
      <c r="X211" s="100">
        <v>631</v>
      </c>
      <c r="Y211" s="95" t="s">
        <v>209</v>
      </c>
      <c r="Z211" s="96">
        <v>1994</v>
      </c>
      <c r="AA211" s="206">
        <v>2776787.1345167439</v>
      </c>
      <c r="AB211" s="171">
        <v>884926.77013759885</v>
      </c>
      <c r="AC211" s="207">
        <f t="shared" si="41"/>
        <v>3661713.9046543427</v>
      </c>
      <c r="AD211" s="267">
        <v>-524950</v>
      </c>
      <c r="AE211" s="246">
        <v>1161772.0965078978</v>
      </c>
      <c r="AF211" s="208">
        <f t="shared" si="42"/>
        <v>4298536.0011622403</v>
      </c>
      <c r="AG211" s="171">
        <f t="shared" si="43"/>
        <v>2155.7352061997194</v>
      </c>
    </row>
    <row r="212" spans="1:33">
      <c r="A212" s="346">
        <v>635</v>
      </c>
      <c r="B212" s="25" t="s">
        <v>210</v>
      </c>
      <c r="C212" s="74">
        <v>6439</v>
      </c>
      <c r="D212" s="47">
        <v>1245547</v>
      </c>
      <c r="E212" s="368">
        <f t="shared" si="44"/>
        <v>1374146</v>
      </c>
      <c r="F212" s="309">
        <v>-40001</v>
      </c>
      <c r="G212" s="244">
        <v>-88598</v>
      </c>
      <c r="H212" s="64">
        <v>2240824</v>
      </c>
      <c r="I212" s="229">
        <v>3486371</v>
      </c>
      <c r="J212" s="409">
        <v>-782555</v>
      </c>
      <c r="K212" s="365">
        <v>1268273</v>
      </c>
      <c r="L212" s="27">
        <f t="shared" si="45"/>
        <v>3972089</v>
      </c>
      <c r="M212" s="370">
        <f t="shared" si="46"/>
        <v>616.87979499922346</v>
      </c>
      <c r="N212" s="28">
        <v>615.64496507310503</v>
      </c>
      <c r="O212" s="355">
        <v>6</v>
      </c>
      <c r="P212" s="192">
        <f t="shared" si="38"/>
        <v>-14601961.279828068</v>
      </c>
      <c r="Q212" s="193">
        <f t="shared" si="39"/>
        <v>-0.78614847380305641</v>
      </c>
      <c r="R212" s="192">
        <f t="shared" si="47"/>
        <v>-2278.5294458157518</v>
      </c>
      <c r="S212" s="46"/>
      <c r="T212" s="70">
        <f t="shared" si="40"/>
        <v>-0.76992812163247593</v>
      </c>
      <c r="U212" s="70">
        <f t="shared" si="48"/>
        <v>-0.69826057708465128</v>
      </c>
      <c r="V212" s="93"/>
      <c r="W212" s="49"/>
      <c r="X212" s="100">
        <v>635</v>
      </c>
      <c r="Y212" s="95" t="s">
        <v>210</v>
      </c>
      <c r="Z212" s="96">
        <v>6415</v>
      </c>
      <c r="AA212" s="206">
        <v>10885384.043012921</v>
      </c>
      <c r="AB212" s="171">
        <v>4268015.0805025632</v>
      </c>
      <c r="AC212" s="207">
        <f t="shared" si="41"/>
        <v>15153399.123515483</v>
      </c>
      <c r="AD212" s="268">
        <v>-782555</v>
      </c>
      <c r="AE212" s="246">
        <v>4203206.1563125839</v>
      </c>
      <c r="AF212" s="208">
        <f t="shared" si="42"/>
        <v>18574050.279828068</v>
      </c>
      <c r="AG212" s="171">
        <f t="shared" si="43"/>
        <v>2895.4092408149754</v>
      </c>
    </row>
    <row r="213" spans="1:33">
      <c r="A213" s="346">
        <v>636</v>
      </c>
      <c r="B213" s="25" t="s">
        <v>211</v>
      </c>
      <c r="C213" s="74">
        <v>8222</v>
      </c>
      <c r="D213" s="47">
        <v>4452027</v>
      </c>
      <c r="E213" s="368">
        <f t="shared" si="44"/>
        <v>3676763</v>
      </c>
      <c r="F213" s="309">
        <v>547609</v>
      </c>
      <c r="G213" s="244">
        <v>227655</v>
      </c>
      <c r="H213" s="64">
        <v>2692776</v>
      </c>
      <c r="I213" s="229">
        <v>7144802</v>
      </c>
      <c r="J213" s="409">
        <v>-688258</v>
      </c>
      <c r="K213" s="365">
        <v>1637441</v>
      </c>
      <c r="L213" s="27">
        <f t="shared" si="45"/>
        <v>8093985</v>
      </c>
      <c r="M213" s="370">
        <f t="shared" si="46"/>
        <v>984.43018730235951</v>
      </c>
      <c r="N213" s="28">
        <v>981.681324240084</v>
      </c>
      <c r="O213" s="355">
        <v>2</v>
      </c>
      <c r="P213" s="192">
        <f t="shared" si="38"/>
        <v>-15239697.170186654</v>
      </c>
      <c r="Q213" s="193">
        <f t="shared" si="39"/>
        <v>-0.65312011447804619</v>
      </c>
      <c r="R213" s="192">
        <f t="shared" si="47"/>
        <v>-1851.1126696895781</v>
      </c>
      <c r="S213" s="46"/>
      <c r="T213" s="70">
        <f t="shared" si="40"/>
        <v>-0.61601358079710433</v>
      </c>
      <c r="U213" s="70">
        <f t="shared" si="48"/>
        <v>-0.6976116590006749</v>
      </c>
      <c r="V213" s="93"/>
      <c r="W213" s="49"/>
      <c r="X213" s="100">
        <v>636</v>
      </c>
      <c r="Y213" s="95" t="s">
        <v>211</v>
      </c>
      <c r="Z213" s="96">
        <v>8229</v>
      </c>
      <c r="AA213" s="206">
        <v>12902298.58872964</v>
      </c>
      <c r="AB213" s="171">
        <v>5704614.6839627931</v>
      </c>
      <c r="AC213" s="207">
        <f t="shared" si="41"/>
        <v>18606913.272692434</v>
      </c>
      <c r="AD213" s="267">
        <v>-688258</v>
      </c>
      <c r="AE213" s="246">
        <v>5415026.8974942211</v>
      </c>
      <c r="AF213" s="208">
        <f t="shared" si="42"/>
        <v>23333682.170186654</v>
      </c>
      <c r="AG213" s="171">
        <f t="shared" si="43"/>
        <v>2835.5428569919377</v>
      </c>
    </row>
    <row r="214" spans="1:33">
      <c r="A214" s="346">
        <v>638</v>
      </c>
      <c r="B214" s="25" t="s">
        <v>212</v>
      </c>
      <c r="C214" s="74">
        <v>51149</v>
      </c>
      <c r="D214" s="47">
        <v>45425709</v>
      </c>
      <c r="E214" s="368">
        <f t="shared" si="44"/>
        <v>25998704</v>
      </c>
      <c r="F214" s="309">
        <v>13635707</v>
      </c>
      <c r="G214" s="244">
        <v>5791298</v>
      </c>
      <c r="H214" s="64">
        <v>-4472510</v>
      </c>
      <c r="I214" s="229">
        <v>40953199</v>
      </c>
      <c r="J214" s="409">
        <v>-691202</v>
      </c>
      <c r="K214" s="365">
        <v>7553509</v>
      </c>
      <c r="L214" s="27">
        <f t="shared" si="45"/>
        <v>47815506</v>
      </c>
      <c r="M214" s="370">
        <f t="shared" si="46"/>
        <v>934.82777766916263</v>
      </c>
      <c r="N214" s="28">
        <v>932.41569730973004</v>
      </c>
      <c r="O214" s="355">
        <v>1</v>
      </c>
      <c r="P214" s="192">
        <f t="shared" si="38"/>
        <v>-19559510.213355824</v>
      </c>
      <c r="Q214" s="193">
        <f t="shared" si="39"/>
        <v>-0.29030805946549842</v>
      </c>
      <c r="R214" s="192">
        <f t="shared" si="47"/>
        <v>-396.19449091290778</v>
      </c>
      <c r="S214" s="46"/>
      <c r="T214" s="70">
        <f t="shared" si="40"/>
        <v>-7.8432286913340588E-2</v>
      </c>
      <c r="U214" s="70">
        <f t="shared" si="48"/>
        <v>-0.68030988656977387</v>
      </c>
      <c r="V214" s="93"/>
      <c r="W214" s="49"/>
      <c r="X214" s="100">
        <v>638</v>
      </c>
      <c r="Y214" s="95" t="s">
        <v>212</v>
      </c>
      <c r="Z214" s="96">
        <v>50619</v>
      </c>
      <c r="AA214" s="206">
        <v>61116230.464301109</v>
      </c>
      <c r="AB214" s="171">
        <v>-16677608.734777719</v>
      </c>
      <c r="AC214" s="207">
        <f t="shared" si="41"/>
        <v>44438621.729523391</v>
      </c>
      <c r="AD214" s="268">
        <v>-691202</v>
      </c>
      <c r="AE214" s="246">
        <v>23627596.48383243</v>
      </c>
      <c r="AF214" s="208">
        <f t="shared" si="42"/>
        <v>67375016.213355824</v>
      </c>
      <c r="AG214" s="171">
        <f t="shared" si="43"/>
        <v>1331.0222685820704</v>
      </c>
    </row>
    <row r="215" spans="1:33">
      <c r="A215" s="346">
        <v>678</v>
      </c>
      <c r="B215" s="25" t="s">
        <v>213</v>
      </c>
      <c r="C215" s="74">
        <v>24260</v>
      </c>
      <c r="D215" s="47">
        <v>14846929</v>
      </c>
      <c r="E215" s="368">
        <f t="shared" si="44"/>
        <v>11492687</v>
      </c>
      <c r="F215" s="309">
        <v>2016188</v>
      </c>
      <c r="G215" s="244">
        <v>1338054</v>
      </c>
      <c r="H215" s="64">
        <v>7135771</v>
      </c>
      <c r="I215" s="229">
        <v>21982701</v>
      </c>
      <c r="J215" s="409">
        <v>-907211</v>
      </c>
      <c r="K215" s="365">
        <v>3500410</v>
      </c>
      <c r="L215" s="27">
        <f t="shared" si="45"/>
        <v>24575900</v>
      </c>
      <c r="M215" s="370">
        <f t="shared" si="46"/>
        <v>1013.0214344600165</v>
      </c>
      <c r="N215" s="28">
        <v>1022.6520938377291</v>
      </c>
      <c r="O215" s="355">
        <v>17</v>
      </c>
      <c r="P215" s="192">
        <f t="shared" si="38"/>
        <v>-45522323.386960387</v>
      </c>
      <c r="Q215" s="193">
        <f t="shared" si="39"/>
        <v>-0.64940766238347225</v>
      </c>
      <c r="R215" s="192">
        <f t="shared" si="47"/>
        <v>-1865.4010755781876</v>
      </c>
      <c r="S215" s="46"/>
      <c r="T215" s="70">
        <f t="shared" si="40"/>
        <v>-0.63120332747951524</v>
      </c>
      <c r="U215" s="70">
        <f t="shared" si="48"/>
        <v>-0.69291616954132795</v>
      </c>
      <c r="V215" s="93"/>
      <c r="W215" s="49"/>
      <c r="X215" s="100">
        <v>678</v>
      </c>
      <c r="Y215" s="95" t="s">
        <v>213</v>
      </c>
      <c r="Z215" s="96">
        <v>24353</v>
      </c>
      <c r="AA215" s="206">
        <v>50000022.419873782</v>
      </c>
      <c r="AB215" s="171">
        <v>9606537.6115998495</v>
      </c>
      <c r="AC215" s="207">
        <f t="shared" si="41"/>
        <v>59606560.031473629</v>
      </c>
      <c r="AD215" s="267">
        <v>-907211</v>
      </c>
      <c r="AE215" s="246">
        <v>11398874.355486758</v>
      </c>
      <c r="AF215" s="208">
        <f t="shared" si="42"/>
        <v>70098223.386960387</v>
      </c>
      <c r="AG215" s="171">
        <f t="shared" si="43"/>
        <v>2878.4225100382041</v>
      </c>
    </row>
    <row r="216" spans="1:33">
      <c r="A216" s="346">
        <v>680</v>
      </c>
      <c r="B216" s="25" t="s">
        <v>214</v>
      </c>
      <c r="C216" s="74">
        <v>24810</v>
      </c>
      <c r="D216" s="47">
        <v>8596703</v>
      </c>
      <c r="E216" s="368">
        <f t="shared" si="44"/>
        <v>7722588</v>
      </c>
      <c r="F216" s="309">
        <v>123683</v>
      </c>
      <c r="G216" s="244">
        <v>750432</v>
      </c>
      <c r="H216" s="64">
        <v>2366690</v>
      </c>
      <c r="I216" s="229">
        <v>10963394</v>
      </c>
      <c r="J216" s="409">
        <v>-980961</v>
      </c>
      <c r="K216" s="365">
        <v>3464768</v>
      </c>
      <c r="L216" s="27">
        <f t="shared" si="45"/>
        <v>13447201</v>
      </c>
      <c r="M216" s="370">
        <f t="shared" si="46"/>
        <v>542.0072954453849</v>
      </c>
      <c r="N216" s="28">
        <v>399.9138507839769</v>
      </c>
      <c r="O216" s="355">
        <v>2</v>
      </c>
      <c r="P216" s="192">
        <f t="shared" si="38"/>
        <v>-25878245.112783551</v>
      </c>
      <c r="Q216" s="193">
        <f t="shared" si="39"/>
        <v>-0.65805344047632541</v>
      </c>
      <c r="R216" s="192">
        <f t="shared" si="47"/>
        <v>-1069.2290757917008</v>
      </c>
      <c r="S216" s="245"/>
      <c r="T216" s="70">
        <f t="shared" si="40"/>
        <v>-0.62446460627969658</v>
      </c>
      <c r="U216" s="70">
        <f t="shared" si="48"/>
        <v>-0.68820622278137755</v>
      </c>
      <c r="V216" s="93"/>
      <c r="W216" s="49"/>
      <c r="X216" s="100">
        <v>680</v>
      </c>
      <c r="Y216" s="95" t="s">
        <v>214</v>
      </c>
      <c r="Z216" s="96">
        <v>24407</v>
      </c>
      <c r="AA216" s="206">
        <v>28872092.419618666</v>
      </c>
      <c r="AB216" s="171">
        <v>321944.1035152179</v>
      </c>
      <c r="AC216" s="207">
        <f t="shared" si="41"/>
        <v>29194036.523133885</v>
      </c>
      <c r="AD216" s="268">
        <v>-980961</v>
      </c>
      <c r="AE216" s="246">
        <v>11112370.589649666</v>
      </c>
      <c r="AF216" s="208">
        <f t="shared" si="42"/>
        <v>39325446.112783551</v>
      </c>
      <c r="AG216" s="171">
        <f t="shared" si="43"/>
        <v>1611.2363712370857</v>
      </c>
    </row>
    <row r="217" spans="1:33">
      <c r="A217" s="346">
        <v>681</v>
      </c>
      <c r="B217" s="25" t="s">
        <v>215</v>
      </c>
      <c r="C217" s="74">
        <v>3330</v>
      </c>
      <c r="D217" s="47">
        <v>857604</v>
      </c>
      <c r="E217" s="368">
        <f t="shared" si="44"/>
        <v>112709</v>
      </c>
      <c r="F217" s="309">
        <v>371222</v>
      </c>
      <c r="G217" s="244">
        <v>373673</v>
      </c>
      <c r="H217" s="64">
        <v>1045482</v>
      </c>
      <c r="I217" s="229">
        <v>1903086</v>
      </c>
      <c r="J217" s="409">
        <v>-70396</v>
      </c>
      <c r="K217" s="365">
        <v>776675</v>
      </c>
      <c r="L217" s="27">
        <f t="shared" si="45"/>
        <v>2609365</v>
      </c>
      <c r="M217" s="370">
        <f t="shared" si="46"/>
        <v>783.5930930930931</v>
      </c>
      <c r="N217" s="28">
        <v>786.64667150477112</v>
      </c>
      <c r="O217" s="355">
        <v>10</v>
      </c>
      <c r="P217" s="192">
        <f t="shared" si="38"/>
        <v>-9857099.6046976484</v>
      </c>
      <c r="Q217" s="193">
        <f t="shared" si="39"/>
        <v>-0.79068925451272432</v>
      </c>
      <c r="R217" s="192">
        <f t="shared" si="47"/>
        <v>-2922.2525087789782</v>
      </c>
      <c r="S217" s="46"/>
      <c r="T217" s="70">
        <f t="shared" si="40"/>
        <v>-0.8087695557244643</v>
      </c>
      <c r="U217" s="70">
        <f t="shared" si="48"/>
        <v>-0.69955318849149706</v>
      </c>
      <c r="V217" s="93"/>
      <c r="W217" s="49"/>
      <c r="X217" s="100">
        <v>681</v>
      </c>
      <c r="Y217" s="95" t="s">
        <v>215</v>
      </c>
      <c r="Z217" s="96">
        <v>3364</v>
      </c>
      <c r="AA217" s="206">
        <v>7050578.5428956309</v>
      </c>
      <c r="AB217" s="171">
        <v>2901215.5200723191</v>
      </c>
      <c r="AC217" s="207">
        <f t="shared" si="41"/>
        <v>9951794.0629679505</v>
      </c>
      <c r="AD217" s="267">
        <v>-70396</v>
      </c>
      <c r="AE217" s="246">
        <v>2585066.5417296975</v>
      </c>
      <c r="AF217" s="208">
        <f t="shared" si="42"/>
        <v>12466464.604697648</v>
      </c>
      <c r="AG217" s="171">
        <f t="shared" si="43"/>
        <v>3705.8456018720713</v>
      </c>
    </row>
    <row r="218" spans="1:33">
      <c r="A218" s="346">
        <v>683</v>
      </c>
      <c r="B218" s="25" t="s">
        <v>216</v>
      </c>
      <c r="C218" s="74">
        <v>3670</v>
      </c>
      <c r="D218" s="47">
        <v>4915304</v>
      </c>
      <c r="E218" s="368">
        <f t="shared" si="44"/>
        <v>5264187</v>
      </c>
      <c r="F218" s="309">
        <v>-388452</v>
      </c>
      <c r="G218" s="244">
        <v>39569</v>
      </c>
      <c r="H218" s="64">
        <v>2472724</v>
      </c>
      <c r="I218" s="229">
        <v>7388029</v>
      </c>
      <c r="J218" s="409">
        <v>155471</v>
      </c>
      <c r="K218" s="365">
        <v>758843</v>
      </c>
      <c r="L218" s="27">
        <f t="shared" si="45"/>
        <v>8302343</v>
      </c>
      <c r="M218" s="370">
        <f t="shared" si="46"/>
        <v>2262.2188010899181</v>
      </c>
      <c r="N218" s="28">
        <v>2259.063142377785</v>
      </c>
      <c r="O218" s="355">
        <v>19</v>
      </c>
      <c r="P218" s="192">
        <f t="shared" si="38"/>
        <v>-13273388.327087946</v>
      </c>
      <c r="Q218" s="193">
        <f t="shared" si="39"/>
        <v>-0.6151999265222331</v>
      </c>
      <c r="R218" s="192">
        <f t="shared" si="47"/>
        <v>-3550.208819354033</v>
      </c>
      <c r="S218" s="46"/>
      <c r="T218" s="70">
        <f t="shared" si="40"/>
        <v>-0.60936712758426448</v>
      </c>
      <c r="U218" s="70">
        <f t="shared" si="48"/>
        <v>-0.69734500873167726</v>
      </c>
      <c r="V218" s="93"/>
      <c r="W218" s="49"/>
      <c r="X218" s="100">
        <v>683</v>
      </c>
      <c r="Y218" s="95" t="s">
        <v>216</v>
      </c>
      <c r="Z218" s="96">
        <v>3712</v>
      </c>
      <c r="AA218" s="206">
        <v>14247787.889839018</v>
      </c>
      <c r="AB218" s="171">
        <v>4665185.1897465773</v>
      </c>
      <c r="AC218" s="207">
        <f t="shared" si="41"/>
        <v>18912973.079585597</v>
      </c>
      <c r="AD218" s="268">
        <v>155471</v>
      </c>
      <c r="AE218" s="246">
        <v>2507287.2475023484</v>
      </c>
      <c r="AF218" s="208">
        <f t="shared" si="42"/>
        <v>21575731.327087946</v>
      </c>
      <c r="AG218" s="171">
        <f t="shared" si="43"/>
        <v>5812.4276204439511</v>
      </c>
    </row>
    <row r="219" spans="1:33">
      <c r="A219" s="346">
        <v>684</v>
      </c>
      <c r="B219" s="25" t="s">
        <v>217</v>
      </c>
      <c r="C219" s="74">
        <v>38959</v>
      </c>
      <c r="D219" s="47">
        <v>16102541</v>
      </c>
      <c r="E219" s="368">
        <f t="shared" si="44"/>
        <v>7293436</v>
      </c>
      <c r="F219" s="309">
        <v>4224862</v>
      </c>
      <c r="G219" s="244">
        <v>4584243</v>
      </c>
      <c r="H219" s="64">
        <v>-487968</v>
      </c>
      <c r="I219" s="229">
        <v>15614572</v>
      </c>
      <c r="J219" s="409">
        <v>-1209184</v>
      </c>
      <c r="K219" s="365">
        <v>7119892</v>
      </c>
      <c r="L219" s="27">
        <f t="shared" si="45"/>
        <v>21525280</v>
      </c>
      <c r="M219" s="370">
        <f t="shared" si="46"/>
        <v>552.5111014143074</v>
      </c>
      <c r="N219" s="28">
        <v>547.06956759318064</v>
      </c>
      <c r="O219" s="355">
        <v>4</v>
      </c>
      <c r="P219" s="192">
        <f t="shared" si="38"/>
        <v>-45134140.061190128</v>
      </c>
      <c r="Q219" s="193">
        <f t="shared" si="39"/>
        <v>-0.67708569951192443</v>
      </c>
      <c r="R219" s="192">
        <f t="shared" si="47"/>
        <v>-1154.9535517924069</v>
      </c>
      <c r="S219" s="46"/>
      <c r="T219" s="70">
        <f t="shared" si="40"/>
        <v>-0.65189624994648343</v>
      </c>
      <c r="U219" s="70">
        <f t="shared" si="48"/>
        <v>-0.69060785943249869</v>
      </c>
      <c r="V219" s="93"/>
      <c r="W219" s="49"/>
      <c r="X219" s="100">
        <v>684</v>
      </c>
      <c r="Y219" s="95" t="s">
        <v>217</v>
      </c>
      <c r="Z219" s="96">
        <v>39040</v>
      </c>
      <c r="AA219" s="206">
        <v>49598077.104412332</v>
      </c>
      <c r="AB219" s="171">
        <v>-4741990.3842909401</v>
      </c>
      <c r="AC219" s="207">
        <f t="shared" si="41"/>
        <v>44856086.720121391</v>
      </c>
      <c r="AD219" s="267">
        <v>-1209184</v>
      </c>
      <c r="AE219" s="246">
        <v>23012517.341068737</v>
      </c>
      <c r="AF219" s="208">
        <f t="shared" si="42"/>
        <v>66659420.061190128</v>
      </c>
      <c r="AG219" s="171">
        <f t="shared" si="43"/>
        <v>1707.4646532067143</v>
      </c>
    </row>
    <row r="220" spans="1:33">
      <c r="A220" s="346">
        <v>686</v>
      </c>
      <c r="B220" s="25" t="s">
        <v>218</v>
      </c>
      <c r="C220" s="74">
        <v>3033</v>
      </c>
      <c r="D220" s="47">
        <v>-432119</v>
      </c>
      <c r="E220" s="368">
        <f t="shared" si="44"/>
        <v>432176</v>
      </c>
      <c r="F220" s="309">
        <v>-437443</v>
      </c>
      <c r="G220" s="244">
        <v>-426852</v>
      </c>
      <c r="H220" s="64">
        <v>1319499</v>
      </c>
      <c r="I220" s="229">
        <v>887380</v>
      </c>
      <c r="J220" s="409">
        <v>372524</v>
      </c>
      <c r="K220" s="365">
        <v>654080</v>
      </c>
      <c r="L220" s="27">
        <f t="shared" si="45"/>
        <v>1913984</v>
      </c>
      <c r="M220" s="370">
        <f t="shared" si="46"/>
        <v>631.05308275634684</v>
      </c>
      <c r="N220" s="28">
        <v>642.79145968221258</v>
      </c>
      <c r="O220" s="355">
        <v>11</v>
      </c>
      <c r="P220" s="192">
        <f t="shared" si="38"/>
        <v>-11450453.069902239</v>
      </c>
      <c r="Q220" s="193">
        <f t="shared" si="39"/>
        <v>-0.85678528844956425</v>
      </c>
      <c r="R220" s="192">
        <f t="shared" si="47"/>
        <v>-3746.4238480992835</v>
      </c>
      <c r="S220" s="46"/>
      <c r="T220" s="70">
        <f t="shared" si="40"/>
        <v>-0.91796524621243891</v>
      </c>
      <c r="U220" s="70">
        <f t="shared" si="48"/>
        <v>-0.69924457150372155</v>
      </c>
      <c r="V220" s="93"/>
      <c r="W220" s="49"/>
      <c r="X220" s="100">
        <v>686</v>
      </c>
      <c r="Y220" s="95" t="s">
        <v>218</v>
      </c>
      <c r="Z220" s="96">
        <v>3053</v>
      </c>
      <c r="AA220" s="206">
        <v>7919643.2819250077</v>
      </c>
      <c r="AB220" s="171">
        <v>2897479.4499597955</v>
      </c>
      <c r="AC220" s="207">
        <f t="shared" si="41"/>
        <v>10817122.731884804</v>
      </c>
      <c r="AD220" s="268">
        <v>372524</v>
      </c>
      <c r="AE220" s="246">
        <v>2174790.3380174353</v>
      </c>
      <c r="AF220" s="208">
        <f t="shared" si="42"/>
        <v>13364437.069902239</v>
      </c>
      <c r="AG220" s="171">
        <f t="shared" si="43"/>
        <v>4377.4769308556306</v>
      </c>
    </row>
    <row r="221" spans="1:33">
      <c r="A221" s="346">
        <v>687</v>
      </c>
      <c r="B221" s="25" t="s">
        <v>219</v>
      </c>
      <c r="C221" s="74">
        <v>1513</v>
      </c>
      <c r="D221" s="47">
        <v>450827</v>
      </c>
      <c r="E221" s="368">
        <f t="shared" si="44"/>
        <v>915158</v>
      </c>
      <c r="F221" s="309">
        <v>-184051</v>
      </c>
      <c r="G221" s="244">
        <v>-280280</v>
      </c>
      <c r="H221" s="64">
        <v>-31305</v>
      </c>
      <c r="I221" s="229">
        <v>419523</v>
      </c>
      <c r="J221" s="409">
        <v>105677</v>
      </c>
      <c r="K221" s="365">
        <v>379779</v>
      </c>
      <c r="L221" s="27">
        <f t="shared" si="45"/>
        <v>904979</v>
      </c>
      <c r="M221" s="370">
        <f t="shared" si="46"/>
        <v>598.1354923992069</v>
      </c>
      <c r="N221" s="28">
        <v>609.68999329444216</v>
      </c>
      <c r="O221" s="355">
        <v>11</v>
      </c>
      <c r="P221" s="192">
        <f t="shared" si="38"/>
        <v>-7460078.0938176252</v>
      </c>
      <c r="Q221" s="193">
        <f t="shared" si="39"/>
        <v>-0.89181436661456337</v>
      </c>
      <c r="R221" s="192">
        <f t="shared" si="47"/>
        <v>-4760.6454773750565</v>
      </c>
      <c r="S221" s="46"/>
      <c r="T221" s="70">
        <f t="shared" si="40"/>
        <v>-0.94015309784661427</v>
      </c>
      <c r="U221" s="70">
        <f t="shared" si="48"/>
        <v>-0.69604143470592017</v>
      </c>
      <c r="V221" s="93"/>
      <c r="W221" s="49"/>
      <c r="X221" s="100">
        <v>687</v>
      </c>
      <c r="Y221" s="95" t="s">
        <v>219</v>
      </c>
      <c r="Z221" s="96">
        <v>1561</v>
      </c>
      <c r="AA221" s="206">
        <v>6122951.7607444422</v>
      </c>
      <c r="AB221" s="171">
        <v>886985.00966308662</v>
      </c>
      <c r="AC221" s="207">
        <f t="shared" si="41"/>
        <v>7009936.7704075286</v>
      </c>
      <c r="AD221" s="267">
        <v>105677</v>
      </c>
      <c r="AE221" s="246">
        <v>1249443.3234100968</v>
      </c>
      <c r="AF221" s="208">
        <f t="shared" si="42"/>
        <v>8365057.0938176252</v>
      </c>
      <c r="AG221" s="171">
        <f t="shared" si="43"/>
        <v>5358.7809697742632</v>
      </c>
    </row>
    <row r="222" spans="1:33">
      <c r="A222" s="346">
        <v>689</v>
      </c>
      <c r="B222" s="25" t="s">
        <v>220</v>
      </c>
      <c r="C222" s="74">
        <v>3092</v>
      </c>
      <c r="D222" s="47">
        <v>2020864</v>
      </c>
      <c r="E222" s="368">
        <f t="shared" si="44"/>
        <v>-480277</v>
      </c>
      <c r="F222" s="309">
        <v>1478681</v>
      </c>
      <c r="G222" s="244">
        <v>1022460</v>
      </c>
      <c r="H222" s="64">
        <v>434703</v>
      </c>
      <c r="I222" s="229">
        <v>2455567</v>
      </c>
      <c r="J222" s="409">
        <v>-494646</v>
      </c>
      <c r="K222" s="365">
        <v>601530</v>
      </c>
      <c r="L222" s="27">
        <f t="shared" si="45"/>
        <v>2562451</v>
      </c>
      <c r="M222" s="370">
        <f t="shared" si="46"/>
        <v>828.73576972833121</v>
      </c>
      <c r="N222" s="28">
        <v>828.07517536754017</v>
      </c>
      <c r="O222" s="355">
        <v>9</v>
      </c>
      <c r="P222" s="192">
        <f t="shared" si="38"/>
        <v>-8494679.1423496827</v>
      </c>
      <c r="Q222" s="193">
        <f t="shared" si="39"/>
        <v>-0.76825351904056827</v>
      </c>
      <c r="R222" s="192">
        <f t="shared" si="47"/>
        <v>-2685.9273397280203</v>
      </c>
      <c r="S222" s="46"/>
      <c r="T222" s="70">
        <f t="shared" si="40"/>
        <v>-0.74374326939686586</v>
      </c>
      <c r="U222" s="70">
        <f t="shared" si="48"/>
        <v>-0.69455052683334972</v>
      </c>
      <c r="V222" s="93"/>
      <c r="W222" s="49"/>
      <c r="X222" s="100">
        <v>689</v>
      </c>
      <c r="Y222" s="95" t="s">
        <v>220</v>
      </c>
      <c r="Z222" s="96">
        <v>3146</v>
      </c>
      <c r="AA222" s="206">
        <v>8741717.3540804461</v>
      </c>
      <c r="AB222" s="171">
        <v>840731.44334430119</v>
      </c>
      <c r="AC222" s="207">
        <f t="shared" si="41"/>
        <v>9582448.7974247467</v>
      </c>
      <c r="AD222" s="268">
        <v>-494646</v>
      </c>
      <c r="AE222" s="246">
        <v>1969327.3449249365</v>
      </c>
      <c r="AF222" s="208">
        <f t="shared" si="42"/>
        <v>11057130.142349683</v>
      </c>
      <c r="AG222" s="171">
        <f t="shared" si="43"/>
        <v>3514.6631094563518</v>
      </c>
    </row>
    <row r="223" spans="1:33">
      <c r="A223" s="346">
        <v>691</v>
      </c>
      <c r="B223" s="25" t="s">
        <v>221</v>
      </c>
      <c r="C223" s="74">
        <v>2690</v>
      </c>
      <c r="D223" s="47">
        <v>2456235</v>
      </c>
      <c r="E223" s="368">
        <f t="shared" si="44"/>
        <v>1863075</v>
      </c>
      <c r="F223" s="309">
        <v>538032</v>
      </c>
      <c r="G223" s="244">
        <v>55128</v>
      </c>
      <c r="H223" s="64">
        <v>1795427</v>
      </c>
      <c r="I223" s="229">
        <v>4251663</v>
      </c>
      <c r="J223" s="409">
        <v>2184</v>
      </c>
      <c r="K223" s="365">
        <v>563951</v>
      </c>
      <c r="L223" s="27">
        <f t="shared" si="45"/>
        <v>4817798</v>
      </c>
      <c r="M223" s="370">
        <f t="shared" si="46"/>
        <v>1791.0029739776951</v>
      </c>
      <c r="N223" s="28">
        <v>1782.5710124053946</v>
      </c>
      <c r="O223" s="355">
        <v>17</v>
      </c>
      <c r="P223" s="192">
        <f t="shared" si="38"/>
        <v>-7975584.2010098957</v>
      </c>
      <c r="Q223" s="193">
        <f t="shared" si="39"/>
        <v>-0.62341483086312477</v>
      </c>
      <c r="R223" s="192">
        <f t="shared" si="47"/>
        <v>-2929.8022662473591</v>
      </c>
      <c r="S223" s="46"/>
      <c r="T223" s="70">
        <f t="shared" si="40"/>
        <v>-0.60983592816818288</v>
      </c>
      <c r="U223" s="70">
        <f t="shared" si="48"/>
        <v>-0.70225638285614134</v>
      </c>
      <c r="V223" s="93"/>
      <c r="W223" s="49"/>
      <c r="X223" s="100">
        <v>691</v>
      </c>
      <c r="Y223" s="95" t="s">
        <v>221</v>
      </c>
      <c r="Z223" s="96">
        <v>2710</v>
      </c>
      <c r="AA223" s="206">
        <v>7754148.5216620909</v>
      </c>
      <c r="AB223" s="171">
        <v>3142967.094438788</v>
      </c>
      <c r="AC223" s="207">
        <f t="shared" si="41"/>
        <v>10897115.616100879</v>
      </c>
      <c r="AD223" s="267">
        <v>2184</v>
      </c>
      <c r="AE223" s="246">
        <v>1894082.5849090153</v>
      </c>
      <c r="AF223" s="208">
        <f t="shared" si="42"/>
        <v>12793382.201009896</v>
      </c>
      <c r="AG223" s="171">
        <f t="shared" si="43"/>
        <v>4720.8052402250541</v>
      </c>
    </row>
    <row r="224" spans="1:33">
      <c r="A224" s="346">
        <v>694</v>
      </c>
      <c r="B224" s="25" t="s">
        <v>222</v>
      </c>
      <c r="C224" s="74">
        <v>28521</v>
      </c>
      <c r="D224" s="47">
        <v>7552643</v>
      </c>
      <c r="E224" s="368">
        <f t="shared" si="44"/>
        <v>5666665</v>
      </c>
      <c r="F224" s="309">
        <v>182336</v>
      </c>
      <c r="G224" s="244">
        <v>1703642</v>
      </c>
      <c r="H224" s="64">
        <v>2205258</v>
      </c>
      <c r="I224" s="229">
        <v>9757901</v>
      </c>
      <c r="J224" s="409">
        <v>-504462</v>
      </c>
      <c r="K224" s="365">
        <v>4429625</v>
      </c>
      <c r="L224" s="27">
        <f t="shared" si="45"/>
        <v>13683064</v>
      </c>
      <c r="M224" s="370">
        <f t="shared" si="46"/>
        <v>479.75400582027277</v>
      </c>
      <c r="N224" s="28">
        <v>476.97157566425017</v>
      </c>
      <c r="O224" s="355">
        <v>5</v>
      </c>
      <c r="P224" s="192">
        <f t="shared" si="38"/>
        <v>-35135654.082659304</v>
      </c>
      <c r="Q224" s="193">
        <f t="shared" si="39"/>
        <v>-0.71971685170364386</v>
      </c>
      <c r="R224" s="192">
        <f t="shared" si="47"/>
        <v>-1220.6541475290585</v>
      </c>
      <c r="S224" s="46"/>
      <c r="T224" s="70">
        <f t="shared" si="40"/>
        <v>-0.72479211362512141</v>
      </c>
      <c r="U224" s="70">
        <f t="shared" si="48"/>
        <v>-0.68055681986066108</v>
      </c>
      <c r="V224" s="93"/>
      <c r="W224" s="49"/>
      <c r="X224" s="100">
        <v>694</v>
      </c>
      <c r="Y224" s="95" t="s">
        <v>222</v>
      </c>
      <c r="Z224" s="96">
        <v>28710</v>
      </c>
      <c r="AA224" s="206">
        <v>33160655.482104555</v>
      </c>
      <c r="AB224" s="171">
        <v>2295817.5446463134</v>
      </c>
      <c r="AC224" s="207">
        <f t="shared" si="41"/>
        <v>35456473.02675087</v>
      </c>
      <c r="AD224" s="268">
        <v>-504462</v>
      </c>
      <c r="AE224" s="246">
        <v>13866707.055908434</v>
      </c>
      <c r="AF224" s="208">
        <f t="shared" si="42"/>
        <v>48818718.082659304</v>
      </c>
      <c r="AG224" s="171">
        <f t="shared" si="43"/>
        <v>1700.4081533493313</v>
      </c>
    </row>
    <row r="225" spans="1:33">
      <c r="A225" s="346">
        <v>697</v>
      </c>
      <c r="B225" s="25" t="s">
        <v>223</v>
      </c>
      <c r="C225" s="74">
        <v>1210</v>
      </c>
      <c r="D225" s="47">
        <v>138442</v>
      </c>
      <c r="E225" s="368">
        <f t="shared" si="44"/>
        <v>344731</v>
      </c>
      <c r="F225" s="309">
        <v>-130762</v>
      </c>
      <c r="G225" s="244">
        <v>-75527</v>
      </c>
      <c r="H225" s="64">
        <v>341734</v>
      </c>
      <c r="I225" s="229">
        <v>480177</v>
      </c>
      <c r="J225" s="409">
        <v>-257531</v>
      </c>
      <c r="K225" s="365">
        <v>292252</v>
      </c>
      <c r="L225" s="27">
        <f t="shared" si="45"/>
        <v>514898</v>
      </c>
      <c r="M225" s="370">
        <f t="shared" si="46"/>
        <v>425.53553719008266</v>
      </c>
      <c r="N225" s="28">
        <v>474.133215095705</v>
      </c>
      <c r="O225" s="355">
        <v>18</v>
      </c>
      <c r="P225" s="192">
        <f t="shared" si="38"/>
        <v>-5562911.8085991303</v>
      </c>
      <c r="Q225" s="193">
        <f t="shared" si="39"/>
        <v>-0.91528231119185377</v>
      </c>
      <c r="R225" s="192">
        <f t="shared" si="47"/>
        <v>-4495.7679515541531</v>
      </c>
      <c r="S225" s="46"/>
      <c r="T225" s="70">
        <f t="shared" si="40"/>
        <v>-0.9105640406637483</v>
      </c>
      <c r="U225" s="70">
        <f t="shared" si="48"/>
        <v>-0.69758472263321325</v>
      </c>
      <c r="V225" s="93"/>
      <c r="W225" s="49"/>
      <c r="X225" s="100">
        <v>697</v>
      </c>
      <c r="Y225" s="95" t="s">
        <v>223</v>
      </c>
      <c r="Z225" s="96">
        <v>1235</v>
      </c>
      <c r="AA225" s="206">
        <v>4463098.8022287562</v>
      </c>
      <c r="AB225" s="171">
        <v>905849.02998135437</v>
      </c>
      <c r="AC225" s="207">
        <f t="shared" si="41"/>
        <v>5368947.8322101105</v>
      </c>
      <c r="AD225" s="267">
        <v>-257531</v>
      </c>
      <c r="AE225" s="246">
        <v>966392.97638901952</v>
      </c>
      <c r="AF225" s="208">
        <f t="shared" si="42"/>
        <v>6077809.8085991303</v>
      </c>
      <c r="AG225" s="171">
        <f t="shared" si="43"/>
        <v>4921.3034887442354</v>
      </c>
    </row>
    <row r="226" spans="1:33">
      <c r="A226" s="346">
        <v>698</v>
      </c>
      <c r="B226" s="25" t="s">
        <v>224</v>
      </c>
      <c r="C226" s="74">
        <v>64180</v>
      </c>
      <c r="D226" s="47">
        <v>-6936978</v>
      </c>
      <c r="E226" s="368">
        <f t="shared" si="44"/>
        <v>23238584</v>
      </c>
      <c r="F226" s="309">
        <v>-18309720</v>
      </c>
      <c r="G226" s="244">
        <v>-11865842</v>
      </c>
      <c r="H226" s="64">
        <v>19322521</v>
      </c>
      <c r="I226" s="229">
        <v>12385543</v>
      </c>
      <c r="J226" s="409">
        <v>-3783969</v>
      </c>
      <c r="K226" s="365">
        <v>9733032</v>
      </c>
      <c r="L226" s="27">
        <f t="shared" si="45"/>
        <v>18334606</v>
      </c>
      <c r="M226" s="370">
        <f t="shared" si="46"/>
        <v>285.67475849174195</v>
      </c>
      <c r="N226" s="28">
        <v>281.28532784204322</v>
      </c>
      <c r="O226" s="355">
        <v>19</v>
      </c>
      <c r="P226" s="192">
        <f t="shared" si="38"/>
        <v>-104903169.5714094</v>
      </c>
      <c r="Q226" s="193">
        <f t="shared" si="39"/>
        <v>-0.85122576324516563</v>
      </c>
      <c r="R226" s="192">
        <f t="shared" si="47"/>
        <v>-1654.222225065263</v>
      </c>
      <c r="S226" s="46"/>
      <c r="T226" s="70">
        <f t="shared" si="40"/>
        <v>-0.87040892383913859</v>
      </c>
      <c r="U226" s="70">
        <f t="shared" si="48"/>
        <v>-0.69050101248557771</v>
      </c>
      <c r="V226" s="93"/>
      <c r="W226" s="49"/>
      <c r="X226" s="100">
        <v>698</v>
      </c>
      <c r="Y226" s="95" t="s">
        <v>224</v>
      </c>
      <c r="Z226" s="96">
        <v>63528</v>
      </c>
      <c r="AA226" s="206">
        <v>69724793.121692851</v>
      </c>
      <c r="AB226" s="171">
        <v>25849249.219199721</v>
      </c>
      <c r="AC226" s="207">
        <f t="shared" si="41"/>
        <v>95574042.340892568</v>
      </c>
      <c r="AD226" s="268">
        <v>-3783969</v>
      </c>
      <c r="AE226" s="246">
        <v>31447702.230516836</v>
      </c>
      <c r="AF226" s="208">
        <f t="shared" si="42"/>
        <v>123237775.5714094</v>
      </c>
      <c r="AG226" s="171">
        <f t="shared" si="43"/>
        <v>1939.8969835570049</v>
      </c>
    </row>
    <row r="227" spans="1:33">
      <c r="A227" s="346">
        <v>700</v>
      </c>
      <c r="B227" s="25" t="s">
        <v>225</v>
      </c>
      <c r="C227" s="74">
        <v>4913</v>
      </c>
      <c r="D227" s="47">
        <v>1203960</v>
      </c>
      <c r="E227" s="368">
        <f t="shared" si="44"/>
        <v>452402</v>
      </c>
      <c r="F227" s="309">
        <v>242837</v>
      </c>
      <c r="G227" s="244">
        <v>508721</v>
      </c>
      <c r="H227" s="64">
        <v>-6020</v>
      </c>
      <c r="I227" s="229">
        <v>1197940</v>
      </c>
      <c r="J227" s="409">
        <v>-1000953</v>
      </c>
      <c r="K227" s="365">
        <v>825744</v>
      </c>
      <c r="L227" s="27">
        <f t="shared" si="45"/>
        <v>1022731</v>
      </c>
      <c r="M227" s="370">
        <f t="shared" si="46"/>
        <v>208.1683289232648</v>
      </c>
      <c r="N227" s="28">
        <v>202.0090852100206</v>
      </c>
      <c r="O227" s="355">
        <v>9</v>
      </c>
      <c r="P227" s="192">
        <f t="shared" si="38"/>
        <v>-11289947.658735242</v>
      </c>
      <c r="Q227" s="193">
        <f t="shared" si="39"/>
        <v>-0.91693675857654078</v>
      </c>
      <c r="R227" s="192">
        <f t="shared" si="47"/>
        <v>-2293.3917398973858</v>
      </c>
      <c r="S227" s="46"/>
      <c r="T227" s="70">
        <f t="shared" si="40"/>
        <v>-0.88660034418566003</v>
      </c>
      <c r="U227" s="70">
        <f t="shared" si="48"/>
        <v>-0.69970267879567016</v>
      </c>
      <c r="V227" s="93"/>
      <c r="W227" s="49"/>
      <c r="X227" s="100">
        <v>700</v>
      </c>
      <c r="Y227" s="95" t="s">
        <v>225</v>
      </c>
      <c r="Z227" s="96">
        <v>4922</v>
      </c>
      <c r="AA227" s="206">
        <v>10039536.765294459</v>
      </c>
      <c r="AB227" s="171">
        <v>524340.09480192652</v>
      </c>
      <c r="AC227" s="207">
        <f t="shared" si="41"/>
        <v>10563876.860096386</v>
      </c>
      <c r="AD227" s="267">
        <v>-1000953</v>
      </c>
      <c r="AE227" s="246">
        <v>2749754.798638857</v>
      </c>
      <c r="AF227" s="208">
        <f t="shared" si="42"/>
        <v>12312678.658735242</v>
      </c>
      <c r="AG227" s="171">
        <f t="shared" si="43"/>
        <v>2501.5600688206505</v>
      </c>
    </row>
    <row r="228" spans="1:33">
      <c r="A228" s="346">
        <v>702</v>
      </c>
      <c r="B228" s="25" t="s">
        <v>226</v>
      </c>
      <c r="C228" s="74">
        <v>4155</v>
      </c>
      <c r="D228" s="47">
        <v>909191</v>
      </c>
      <c r="E228" s="368">
        <f t="shared" si="44"/>
        <v>94621</v>
      </c>
      <c r="F228" s="309">
        <v>595501</v>
      </c>
      <c r="G228" s="244">
        <v>219069</v>
      </c>
      <c r="H228" s="64">
        <v>874075</v>
      </c>
      <c r="I228" s="229">
        <v>1783266</v>
      </c>
      <c r="J228" s="409">
        <v>-792365</v>
      </c>
      <c r="K228" s="365">
        <v>897163</v>
      </c>
      <c r="L228" s="27">
        <f t="shared" si="45"/>
        <v>1888064</v>
      </c>
      <c r="M228" s="370">
        <f t="shared" si="46"/>
        <v>454.40770156438026</v>
      </c>
      <c r="N228" s="28">
        <v>476.17317522713267</v>
      </c>
      <c r="O228" s="355">
        <v>6</v>
      </c>
      <c r="P228" s="192">
        <f t="shared" si="38"/>
        <v>-13042383.149545068</v>
      </c>
      <c r="Q228" s="193">
        <f t="shared" si="39"/>
        <v>-0.87354270229893749</v>
      </c>
      <c r="R228" s="192">
        <f t="shared" si="47"/>
        <v>-3087.8098902612587</v>
      </c>
      <c r="S228" s="46"/>
      <c r="T228" s="70">
        <f t="shared" si="40"/>
        <v>-0.86014868030444813</v>
      </c>
      <c r="U228" s="70">
        <f t="shared" si="48"/>
        <v>-0.69809326272033911</v>
      </c>
      <c r="V228" s="93"/>
      <c r="W228" s="49"/>
      <c r="X228" s="100">
        <v>702</v>
      </c>
      <c r="Y228" s="95" t="s">
        <v>226</v>
      </c>
      <c r="Z228" s="96">
        <v>4215</v>
      </c>
      <c r="AA228" s="206">
        <v>9961618.1370607838</v>
      </c>
      <c r="AB228" s="171">
        <v>2789537.9040982551</v>
      </c>
      <c r="AC228" s="207">
        <f t="shared" si="41"/>
        <v>12751156.041159039</v>
      </c>
      <c r="AD228" s="268">
        <v>-792365</v>
      </c>
      <c r="AE228" s="246">
        <v>2971656.1083860281</v>
      </c>
      <c r="AF228" s="208">
        <f t="shared" si="42"/>
        <v>14930447.149545068</v>
      </c>
      <c r="AG228" s="171">
        <f t="shared" si="43"/>
        <v>3542.2175918256389</v>
      </c>
    </row>
    <row r="229" spans="1:33">
      <c r="A229" s="346">
        <v>704</v>
      </c>
      <c r="B229" s="25" t="s">
        <v>227</v>
      </c>
      <c r="C229" s="74">
        <v>6379</v>
      </c>
      <c r="D229" s="47">
        <v>4249315</v>
      </c>
      <c r="E229" s="368">
        <f t="shared" si="44"/>
        <v>3799853</v>
      </c>
      <c r="F229" s="309">
        <v>454971</v>
      </c>
      <c r="G229" s="244">
        <v>-5509</v>
      </c>
      <c r="H229" s="64">
        <v>1148254</v>
      </c>
      <c r="I229" s="229">
        <v>5397569</v>
      </c>
      <c r="J229" s="409">
        <v>-971431</v>
      </c>
      <c r="K229" s="365">
        <v>863443</v>
      </c>
      <c r="L229" s="27">
        <f t="shared" si="45"/>
        <v>5289581</v>
      </c>
      <c r="M229" s="370">
        <f t="shared" si="46"/>
        <v>829.21790249255366</v>
      </c>
      <c r="N229" s="28">
        <v>830.29233302069929</v>
      </c>
      <c r="O229" s="355">
        <v>2</v>
      </c>
      <c r="P229" s="192">
        <f t="shared" si="38"/>
        <v>-2474726.7040138524</v>
      </c>
      <c r="Q229" s="193">
        <f t="shared" si="39"/>
        <v>-0.31873114749619114</v>
      </c>
      <c r="R229" s="192">
        <f t="shared" si="47"/>
        <v>-392.73798419517891</v>
      </c>
      <c r="S229" s="46"/>
      <c r="T229" s="70">
        <f t="shared" si="40"/>
        <v>-8.4672917107810108E-2</v>
      </c>
      <c r="U229" s="70">
        <f t="shared" si="48"/>
        <v>-0.69584912845722102</v>
      </c>
      <c r="V229" s="93"/>
      <c r="W229" s="49"/>
      <c r="X229" s="100">
        <v>704</v>
      </c>
      <c r="Y229" s="95" t="s">
        <v>227</v>
      </c>
      <c r="Z229" s="96">
        <v>6354</v>
      </c>
      <c r="AA229" s="206">
        <v>5753230.6839937475</v>
      </c>
      <c r="AB229" s="171">
        <v>143643.88782064602</v>
      </c>
      <c r="AC229" s="207">
        <f t="shared" si="41"/>
        <v>5896874.5718143936</v>
      </c>
      <c r="AD229" s="267">
        <v>-971431</v>
      </c>
      <c r="AE229" s="246">
        <v>2838864.1321994583</v>
      </c>
      <c r="AF229" s="208">
        <f t="shared" si="42"/>
        <v>7764307.7040138524</v>
      </c>
      <c r="AG229" s="171">
        <f t="shared" si="43"/>
        <v>1221.9558866877326</v>
      </c>
    </row>
    <row r="230" spans="1:33">
      <c r="A230" s="346">
        <v>707</v>
      </c>
      <c r="B230" s="25" t="s">
        <v>228</v>
      </c>
      <c r="C230" s="74">
        <v>2032</v>
      </c>
      <c r="D230" s="47">
        <v>263976</v>
      </c>
      <c r="E230" s="368">
        <f t="shared" si="44"/>
        <v>-106666</v>
      </c>
      <c r="F230" s="309">
        <v>120641</v>
      </c>
      <c r="G230" s="244">
        <v>250001</v>
      </c>
      <c r="H230" s="64">
        <v>1231830</v>
      </c>
      <c r="I230" s="229">
        <v>1495806</v>
      </c>
      <c r="J230" s="409">
        <v>-531857</v>
      </c>
      <c r="K230" s="365">
        <v>513774</v>
      </c>
      <c r="L230" s="27">
        <f t="shared" si="45"/>
        <v>1477723</v>
      </c>
      <c r="M230" s="370">
        <f t="shared" si="46"/>
        <v>727.22588582677167</v>
      </c>
      <c r="N230" s="28">
        <v>726.91645184566892</v>
      </c>
      <c r="O230" s="355">
        <v>12</v>
      </c>
      <c r="P230" s="192">
        <f t="shared" si="38"/>
        <v>-8456579.0926384404</v>
      </c>
      <c r="Q230" s="193">
        <f t="shared" si="39"/>
        <v>-0.85125044656181448</v>
      </c>
      <c r="R230" s="192">
        <f t="shared" si="47"/>
        <v>-4081.2456014135196</v>
      </c>
      <c r="S230" s="46"/>
      <c r="T230" s="70">
        <f t="shared" si="40"/>
        <v>-0.8290775350484908</v>
      </c>
      <c r="U230" s="70">
        <f t="shared" si="48"/>
        <v>-0.70038620387265782</v>
      </c>
      <c r="V230" s="93"/>
      <c r="W230" s="49"/>
      <c r="X230" s="100">
        <v>707</v>
      </c>
      <c r="Y230" s="95" t="s">
        <v>228</v>
      </c>
      <c r="Z230" s="96">
        <v>2066</v>
      </c>
      <c r="AA230" s="206">
        <v>6046988.875543125</v>
      </c>
      <c r="AB230" s="171">
        <v>2704382.6918184906</v>
      </c>
      <c r="AC230" s="207">
        <f t="shared" si="41"/>
        <v>8751371.5673616156</v>
      </c>
      <c r="AD230" s="268">
        <v>-531857</v>
      </c>
      <c r="AE230" s="246">
        <v>1714787.5252768241</v>
      </c>
      <c r="AF230" s="208">
        <f t="shared" si="42"/>
        <v>9934302.0926384404</v>
      </c>
      <c r="AG230" s="171">
        <f t="shared" si="43"/>
        <v>4808.471487240291</v>
      </c>
    </row>
    <row r="231" spans="1:33">
      <c r="A231" s="346">
        <v>710</v>
      </c>
      <c r="B231" s="25" t="s">
        <v>229</v>
      </c>
      <c r="C231" s="74">
        <v>27484</v>
      </c>
      <c r="D231" s="47">
        <v>9062447</v>
      </c>
      <c r="E231" s="368">
        <f t="shared" si="44"/>
        <v>10525959</v>
      </c>
      <c r="F231" s="309">
        <v>-1876435</v>
      </c>
      <c r="G231" s="244">
        <v>412923</v>
      </c>
      <c r="H231" s="64">
        <v>8151506</v>
      </c>
      <c r="I231" s="229">
        <v>17213953</v>
      </c>
      <c r="J231" s="409">
        <v>-695997</v>
      </c>
      <c r="K231" s="365">
        <v>4917899</v>
      </c>
      <c r="L231" s="27">
        <f t="shared" si="45"/>
        <v>21435855</v>
      </c>
      <c r="M231" s="370">
        <f t="shared" si="46"/>
        <v>779.93941929850098</v>
      </c>
      <c r="N231" s="28">
        <v>781.89447143693826</v>
      </c>
      <c r="O231" s="355">
        <v>1</v>
      </c>
      <c r="P231" s="192">
        <f t="shared" si="38"/>
        <v>-50134669.229873955</v>
      </c>
      <c r="Q231" s="193">
        <f t="shared" si="39"/>
        <v>-0.70049325150740549</v>
      </c>
      <c r="R231" s="192">
        <f t="shared" si="47"/>
        <v>-1819.9779095984022</v>
      </c>
      <c r="S231" s="46"/>
      <c r="T231" s="70">
        <f t="shared" si="40"/>
        <v>-0.69452742440062654</v>
      </c>
      <c r="U231" s="70">
        <f t="shared" si="48"/>
        <v>-0.69098278781265221</v>
      </c>
      <c r="V231" s="93"/>
      <c r="W231" s="49"/>
      <c r="X231" s="100">
        <v>710</v>
      </c>
      <c r="Y231" s="95" t="s">
        <v>229</v>
      </c>
      <c r="Z231" s="96">
        <v>27528</v>
      </c>
      <c r="AA231" s="206">
        <v>44761454.869971745</v>
      </c>
      <c r="AB231" s="171">
        <v>11590422.106952233</v>
      </c>
      <c r="AC231" s="207">
        <f t="shared" si="41"/>
        <v>56351876.97692398</v>
      </c>
      <c r="AD231" s="267">
        <v>-695997</v>
      </c>
      <c r="AE231" s="246">
        <v>15914644.252949983</v>
      </c>
      <c r="AF231" s="208">
        <f t="shared" si="42"/>
        <v>71570524.229873955</v>
      </c>
      <c r="AG231" s="171">
        <f t="shared" si="43"/>
        <v>2599.9173288969032</v>
      </c>
    </row>
    <row r="232" spans="1:33">
      <c r="A232" s="346">
        <v>729</v>
      </c>
      <c r="B232" s="25" t="s">
        <v>230</v>
      </c>
      <c r="C232" s="74">
        <v>9117</v>
      </c>
      <c r="D232" s="47">
        <v>2010131</v>
      </c>
      <c r="E232" s="368">
        <f t="shared" si="44"/>
        <v>1813328</v>
      </c>
      <c r="F232" s="309">
        <v>-2235</v>
      </c>
      <c r="G232" s="244">
        <v>199038</v>
      </c>
      <c r="H232" s="64">
        <v>4572390</v>
      </c>
      <c r="I232" s="229">
        <v>6582522</v>
      </c>
      <c r="J232" s="409">
        <v>297261</v>
      </c>
      <c r="K232" s="365">
        <v>1907456</v>
      </c>
      <c r="L232" s="27">
        <f t="shared" si="45"/>
        <v>8787239</v>
      </c>
      <c r="M232" s="370">
        <f t="shared" si="46"/>
        <v>963.83009761983112</v>
      </c>
      <c r="N232" s="28">
        <v>962.54298492364023</v>
      </c>
      <c r="O232" s="355">
        <v>13</v>
      </c>
      <c r="P232" s="192">
        <f t="shared" si="38"/>
        <v>-27474183.12298023</v>
      </c>
      <c r="Q232" s="193">
        <f t="shared" si="39"/>
        <v>-0.75766976346933745</v>
      </c>
      <c r="R232" s="192">
        <f t="shared" si="47"/>
        <v>-2974.2044509227653</v>
      </c>
      <c r="S232" s="46"/>
      <c r="T232" s="70">
        <f t="shared" si="40"/>
        <v>-0.77831274631258951</v>
      </c>
      <c r="U232" s="70">
        <f t="shared" si="48"/>
        <v>-0.69584510063998484</v>
      </c>
      <c r="V232" s="93"/>
      <c r="W232" s="49"/>
      <c r="X232" s="100">
        <v>729</v>
      </c>
      <c r="Y232" s="95" t="s">
        <v>230</v>
      </c>
      <c r="Z232" s="96">
        <v>9208</v>
      </c>
      <c r="AA232" s="206">
        <v>20785352.623878457</v>
      </c>
      <c r="AB232" s="171">
        <v>8907477.6607245002</v>
      </c>
      <c r="AC232" s="207">
        <f t="shared" si="41"/>
        <v>29692830.284602955</v>
      </c>
      <c r="AD232" s="268">
        <v>297261</v>
      </c>
      <c r="AE232" s="246">
        <v>6271330.8383772764</v>
      </c>
      <c r="AF232" s="208">
        <f t="shared" si="42"/>
        <v>36261422.12298023</v>
      </c>
      <c r="AG232" s="171">
        <f t="shared" si="43"/>
        <v>3938.0345485425964</v>
      </c>
    </row>
    <row r="233" spans="1:33">
      <c r="A233" s="346">
        <v>732</v>
      </c>
      <c r="B233" s="25" t="s">
        <v>231</v>
      </c>
      <c r="C233" s="74">
        <v>3416</v>
      </c>
      <c r="D233" s="47">
        <v>2669797</v>
      </c>
      <c r="E233" s="368">
        <f t="shared" si="44"/>
        <v>2695207</v>
      </c>
      <c r="F233" s="309">
        <v>-604844</v>
      </c>
      <c r="G233" s="244">
        <v>579434</v>
      </c>
      <c r="H233" s="64">
        <v>1179060</v>
      </c>
      <c r="I233" s="229">
        <v>3848858</v>
      </c>
      <c r="J233" s="409">
        <v>103748</v>
      </c>
      <c r="K233" s="365">
        <v>756258</v>
      </c>
      <c r="L233" s="27">
        <f t="shared" si="45"/>
        <v>4708864</v>
      </c>
      <c r="M233" s="370">
        <f t="shared" si="46"/>
        <v>1378.4730679156908</v>
      </c>
      <c r="N233" s="28">
        <v>1373.3728837588915</v>
      </c>
      <c r="O233" s="355">
        <v>19</v>
      </c>
      <c r="P233" s="192">
        <f t="shared" si="38"/>
        <v>-16958506.319476973</v>
      </c>
      <c r="Q233" s="193">
        <f t="shared" si="39"/>
        <v>-0.78267487329705332</v>
      </c>
      <c r="R233" s="192">
        <f t="shared" si="47"/>
        <v>-4981.1894854969805</v>
      </c>
      <c r="S233" s="46"/>
      <c r="T233" s="70">
        <f t="shared" si="40"/>
        <v>-0.79835744260930952</v>
      </c>
      <c r="U233" s="70">
        <f t="shared" si="48"/>
        <v>-0.69457623065644891</v>
      </c>
      <c r="V233" s="93"/>
      <c r="W233" s="49"/>
      <c r="X233" s="100">
        <v>732</v>
      </c>
      <c r="Y233" s="95" t="s">
        <v>231</v>
      </c>
      <c r="Z233" s="96">
        <v>3407</v>
      </c>
      <c r="AA233" s="206">
        <v>16228085.783183079</v>
      </c>
      <c r="AB233" s="171">
        <v>2859442.4142632824</v>
      </c>
      <c r="AC233" s="207">
        <f t="shared" si="41"/>
        <v>19087528.197446361</v>
      </c>
      <c r="AD233" s="267">
        <v>103748</v>
      </c>
      <c r="AE233" s="246">
        <v>2476094.1220306111</v>
      </c>
      <c r="AF233" s="208">
        <f t="shared" si="42"/>
        <v>21667370.319476973</v>
      </c>
      <c r="AG233" s="171">
        <f t="shared" si="43"/>
        <v>6359.6625534126715</v>
      </c>
    </row>
    <row r="234" spans="1:33">
      <c r="A234" s="346">
        <v>734</v>
      </c>
      <c r="B234" s="25" t="s">
        <v>232</v>
      </c>
      <c r="C234" s="74">
        <v>51400</v>
      </c>
      <c r="D234" s="47">
        <v>5021599</v>
      </c>
      <c r="E234" s="368">
        <f t="shared" si="44"/>
        <v>8382906</v>
      </c>
      <c r="F234" s="309">
        <v>-3196452</v>
      </c>
      <c r="G234" s="244">
        <v>-164855</v>
      </c>
      <c r="H234" s="64">
        <v>16342235</v>
      </c>
      <c r="I234" s="229">
        <v>21363834</v>
      </c>
      <c r="J234" s="409">
        <v>-2090531</v>
      </c>
      <c r="K234" s="365">
        <v>9271177</v>
      </c>
      <c r="L234" s="27">
        <f t="shared" si="45"/>
        <v>28544480</v>
      </c>
      <c r="M234" s="370">
        <f t="shared" si="46"/>
        <v>555.34007782101162</v>
      </c>
      <c r="N234" s="28">
        <v>554.86337821517509</v>
      </c>
      <c r="O234" s="355">
        <v>2</v>
      </c>
      <c r="P234" s="192">
        <f t="shared" si="38"/>
        <v>-103191991.96420419</v>
      </c>
      <c r="Q234" s="193">
        <f t="shared" si="39"/>
        <v>-0.78332135683915849</v>
      </c>
      <c r="R234" s="192">
        <f t="shared" si="47"/>
        <v>-1999.5738503471002</v>
      </c>
      <c r="S234" s="46"/>
      <c r="T234" s="70">
        <f t="shared" si="40"/>
        <v>-0.79426221378425998</v>
      </c>
      <c r="U234" s="70">
        <f t="shared" si="48"/>
        <v>-0.69082570567086887</v>
      </c>
      <c r="V234" s="93"/>
      <c r="W234" s="49"/>
      <c r="X234" s="100">
        <v>734</v>
      </c>
      <c r="Y234" s="95" t="s">
        <v>232</v>
      </c>
      <c r="Z234" s="96">
        <v>51562</v>
      </c>
      <c r="AA234" s="206">
        <v>77228186.485168993</v>
      </c>
      <c r="AB234" s="171">
        <v>26611921.804892667</v>
      </c>
      <c r="AC234" s="207">
        <f t="shared" si="41"/>
        <v>103840108.29006165</v>
      </c>
      <c r="AD234" s="268">
        <v>-2090531</v>
      </c>
      <c r="AE234" s="246">
        <v>29986894.674142532</v>
      </c>
      <c r="AF234" s="208">
        <f t="shared" si="42"/>
        <v>131736471.96420419</v>
      </c>
      <c r="AG234" s="171">
        <f t="shared" si="43"/>
        <v>2554.9139281681119</v>
      </c>
    </row>
    <row r="235" spans="1:33">
      <c r="A235" s="346">
        <v>738</v>
      </c>
      <c r="B235" s="25" t="s">
        <v>233</v>
      </c>
      <c r="C235" s="74">
        <v>2959</v>
      </c>
      <c r="D235" s="47">
        <v>652576</v>
      </c>
      <c r="E235" s="368">
        <f t="shared" si="44"/>
        <v>609865</v>
      </c>
      <c r="F235" s="309">
        <v>48497</v>
      </c>
      <c r="G235" s="244">
        <v>-5786</v>
      </c>
      <c r="H235" s="64">
        <v>932037</v>
      </c>
      <c r="I235" s="229">
        <v>1584612</v>
      </c>
      <c r="J235" s="409">
        <v>-571952</v>
      </c>
      <c r="K235" s="365">
        <v>576426</v>
      </c>
      <c r="L235" s="27">
        <f t="shared" si="45"/>
        <v>1589086</v>
      </c>
      <c r="M235" s="370">
        <f t="shared" si="46"/>
        <v>537.03480905711388</v>
      </c>
      <c r="N235" s="28">
        <v>541.03520554617421</v>
      </c>
      <c r="O235" s="355">
        <v>2</v>
      </c>
      <c r="P235" s="192">
        <f t="shared" si="38"/>
        <v>-3869180.8096190766</v>
      </c>
      <c r="Q235" s="193">
        <f t="shared" si="39"/>
        <v>-0.70886619224997183</v>
      </c>
      <c r="R235" s="192">
        <f t="shared" si="47"/>
        <v>-1313.2251264069801</v>
      </c>
      <c r="S235" s="46"/>
      <c r="T235" s="70">
        <f t="shared" si="40"/>
        <v>-0.61622362288441801</v>
      </c>
      <c r="U235" s="70">
        <f t="shared" si="48"/>
        <v>-0.69681265785945734</v>
      </c>
      <c r="V235" s="93"/>
      <c r="W235" s="49"/>
      <c r="X235" s="100">
        <v>738</v>
      </c>
      <c r="Y235" s="95" t="s">
        <v>233</v>
      </c>
      <c r="Z235" s="96">
        <v>2950</v>
      </c>
      <c r="AA235" s="206">
        <v>2778797.8469701381</v>
      </c>
      <c r="AB235" s="171">
        <v>1350200.4303854329</v>
      </c>
      <c r="AC235" s="207">
        <f t="shared" si="41"/>
        <v>4128998.2773555713</v>
      </c>
      <c r="AD235" s="267">
        <v>-571952</v>
      </c>
      <c r="AE235" s="246">
        <v>1901220.5322635048</v>
      </c>
      <c r="AF235" s="208">
        <f t="shared" si="42"/>
        <v>5458266.8096190766</v>
      </c>
      <c r="AG235" s="171">
        <f t="shared" si="43"/>
        <v>1850.2599354640938</v>
      </c>
    </row>
    <row r="236" spans="1:33">
      <c r="A236" s="346">
        <v>739</v>
      </c>
      <c r="B236" s="25" t="s">
        <v>234</v>
      </c>
      <c r="C236" s="74">
        <v>3261</v>
      </c>
      <c r="D236" s="47">
        <v>2672713</v>
      </c>
      <c r="E236" s="368">
        <f t="shared" si="44"/>
        <v>-51131</v>
      </c>
      <c r="F236" s="309">
        <v>1487131</v>
      </c>
      <c r="G236" s="244">
        <v>1236713</v>
      </c>
      <c r="H236" s="64">
        <v>851472</v>
      </c>
      <c r="I236" s="229">
        <v>3524185</v>
      </c>
      <c r="J236" s="409">
        <v>348221</v>
      </c>
      <c r="K236" s="365">
        <v>720564</v>
      </c>
      <c r="L236" s="27">
        <f t="shared" si="45"/>
        <v>4592970</v>
      </c>
      <c r="M236" s="370">
        <f t="shared" si="46"/>
        <v>1408.454461821527</v>
      </c>
      <c r="N236" s="28">
        <v>1404.421756415273</v>
      </c>
      <c r="O236" s="355">
        <v>9</v>
      </c>
      <c r="P236" s="192">
        <f t="shared" si="38"/>
        <v>-9289940.8357130159</v>
      </c>
      <c r="Q236" s="193">
        <f t="shared" si="39"/>
        <v>-0.66916376152291923</v>
      </c>
      <c r="R236" s="192">
        <f t="shared" si="47"/>
        <v>-2765.6017124758318</v>
      </c>
      <c r="S236" s="46"/>
      <c r="T236" s="70">
        <f t="shared" si="40"/>
        <v>-0.6832010504951902</v>
      </c>
      <c r="U236" s="70">
        <f t="shared" si="48"/>
        <v>-0.70105192282283291</v>
      </c>
      <c r="V236" s="93"/>
      <c r="W236" s="49"/>
      <c r="X236" s="100">
        <v>739</v>
      </c>
      <c r="Y236" s="95" t="s">
        <v>234</v>
      </c>
      <c r="Z236" s="96">
        <v>3326</v>
      </c>
      <c r="AA236" s="206">
        <v>8972429.555461416</v>
      </c>
      <c r="AB236" s="171">
        <v>2151928.6708163964</v>
      </c>
      <c r="AC236" s="207">
        <f t="shared" si="41"/>
        <v>11124358.226277813</v>
      </c>
      <c r="AD236" s="268">
        <v>348221</v>
      </c>
      <c r="AE236" s="246">
        <v>2410331.6094352021</v>
      </c>
      <c r="AF236" s="208">
        <f t="shared" si="42"/>
        <v>13882910.835713016</v>
      </c>
      <c r="AG236" s="171">
        <f t="shared" si="43"/>
        <v>4174.0561742973587</v>
      </c>
    </row>
    <row r="237" spans="1:33">
      <c r="A237" s="346">
        <v>740</v>
      </c>
      <c r="B237" s="25" t="s">
        <v>235</v>
      </c>
      <c r="C237" s="74">
        <v>32547</v>
      </c>
      <c r="D237" s="47">
        <v>-2145463</v>
      </c>
      <c r="E237" s="368">
        <f t="shared" si="44"/>
        <v>-352754</v>
      </c>
      <c r="F237" s="309">
        <v>-2020805</v>
      </c>
      <c r="G237" s="244">
        <v>228096</v>
      </c>
      <c r="H237" s="64">
        <v>8026896</v>
      </c>
      <c r="I237" s="229">
        <v>5881433</v>
      </c>
      <c r="J237" s="409">
        <v>-1621307</v>
      </c>
      <c r="K237" s="365">
        <v>6174784</v>
      </c>
      <c r="L237" s="27">
        <f t="shared" si="45"/>
        <v>10434910</v>
      </c>
      <c r="M237" s="370">
        <f t="shared" si="46"/>
        <v>320.61050173595106</v>
      </c>
      <c r="N237" s="28">
        <v>292.93366883969702</v>
      </c>
      <c r="O237" s="355">
        <v>10</v>
      </c>
      <c r="P237" s="192">
        <f t="shared" si="38"/>
        <v>-87656281.508589715</v>
      </c>
      <c r="Q237" s="193">
        <f t="shared" si="39"/>
        <v>-0.89362031555008459</v>
      </c>
      <c r="R237" s="192">
        <f t="shared" si="47"/>
        <v>-2682.6101065730845</v>
      </c>
      <c r="S237" s="46"/>
      <c r="T237" s="70">
        <f t="shared" si="40"/>
        <v>-0.92603483728973168</v>
      </c>
      <c r="U237" s="70">
        <f t="shared" si="48"/>
        <v>-0.6942607136093002</v>
      </c>
      <c r="V237" s="93"/>
      <c r="W237" s="49"/>
      <c r="X237" s="100">
        <v>740</v>
      </c>
      <c r="Y237" s="95" t="s">
        <v>235</v>
      </c>
      <c r="Z237" s="96">
        <v>32662</v>
      </c>
      <c r="AA237" s="206">
        <v>63041977.044536024</v>
      </c>
      <c r="AB237" s="171">
        <v>16474281.481635027</v>
      </c>
      <c r="AC237" s="207">
        <f t="shared" si="41"/>
        <v>79516258.526171058</v>
      </c>
      <c r="AD237" s="267">
        <v>-1621307</v>
      </c>
      <c r="AE237" s="246">
        <v>20196239.982418656</v>
      </c>
      <c r="AF237" s="208">
        <f t="shared" si="42"/>
        <v>98091191.508589715</v>
      </c>
      <c r="AG237" s="171">
        <f t="shared" si="43"/>
        <v>3003.2206083090355</v>
      </c>
    </row>
    <row r="238" spans="1:33">
      <c r="A238" s="346">
        <v>742</v>
      </c>
      <c r="B238" s="25" t="s">
        <v>236</v>
      </c>
      <c r="C238" s="74">
        <v>1009</v>
      </c>
      <c r="D238" s="47">
        <v>872093</v>
      </c>
      <c r="E238" s="368">
        <f t="shared" si="44"/>
        <v>909975</v>
      </c>
      <c r="F238" s="309">
        <v>-161407</v>
      </c>
      <c r="G238" s="244">
        <v>123525</v>
      </c>
      <c r="H238" s="64">
        <v>-49038</v>
      </c>
      <c r="I238" s="229">
        <v>823055</v>
      </c>
      <c r="J238" s="409">
        <v>236190</v>
      </c>
      <c r="K238" s="365">
        <v>228395</v>
      </c>
      <c r="L238" s="27">
        <f t="shared" si="45"/>
        <v>1287640</v>
      </c>
      <c r="M238" s="370">
        <f t="shared" si="46"/>
        <v>1276.1546085232903</v>
      </c>
      <c r="N238" s="28">
        <v>1074.2194862559199</v>
      </c>
      <c r="O238" s="355">
        <v>19</v>
      </c>
      <c r="P238" s="192">
        <f t="shared" si="38"/>
        <v>-3565464.3688612208</v>
      </c>
      <c r="Q238" s="193">
        <f t="shared" si="39"/>
        <v>-0.73467704336592621</v>
      </c>
      <c r="R238" s="192">
        <f t="shared" si="47"/>
        <v>-3533.6614161161751</v>
      </c>
      <c r="S238" s="46"/>
      <c r="T238" s="70">
        <f t="shared" si="40"/>
        <v>-0.78684357694869278</v>
      </c>
      <c r="U238" s="70">
        <f t="shared" si="48"/>
        <v>-0.69774709362483511</v>
      </c>
      <c r="V238" s="93"/>
      <c r="W238" s="49"/>
      <c r="X238" s="100">
        <v>742</v>
      </c>
      <c r="Y238" s="95" t="s">
        <v>236</v>
      </c>
      <c r="Z238" s="96">
        <v>1009</v>
      </c>
      <c r="AA238" s="206">
        <v>3785595.2605189998</v>
      </c>
      <c r="AB238" s="171">
        <v>75677.077504278408</v>
      </c>
      <c r="AC238" s="207">
        <f t="shared" si="41"/>
        <v>3861272.3380232784</v>
      </c>
      <c r="AD238" s="268">
        <v>236190</v>
      </c>
      <c r="AE238" s="246">
        <v>755642.03083794226</v>
      </c>
      <c r="AF238" s="208">
        <f t="shared" si="42"/>
        <v>4853104.3688612208</v>
      </c>
      <c r="AG238" s="171">
        <f t="shared" si="43"/>
        <v>4809.8160246394655</v>
      </c>
    </row>
    <row r="239" spans="1:33">
      <c r="A239" s="346">
        <v>743</v>
      </c>
      <c r="B239" s="25" t="s">
        <v>237</v>
      </c>
      <c r="C239" s="74">
        <v>64736</v>
      </c>
      <c r="D239" s="47">
        <v>11684400</v>
      </c>
      <c r="E239" s="368">
        <f t="shared" si="44"/>
        <v>19871592</v>
      </c>
      <c r="F239" s="309">
        <v>-5497885</v>
      </c>
      <c r="G239" s="244">
        <v>-2689307</v>
      </c>
      <c r="H239" s="64">
        <v>11856680</v>
      </c>
      <c r="I239" s="229">
        <v>23541081</v>
      </c>
      <c r="J239" s="409">
        <v>-2798322</v>
      </c>
      <c r="K239" s="365">
        <v>9864182</v>
      </c>
      <c r="L239" s="27">
        <f t="shared" si="45"/>
        <v>30606941</v>
      </c>
      <c r="M239" s="370">
        <f t="shared" si="46"/>
        <v>472.79629572417201</v>
      </c>
      <c r="N239" s="28">
        <v>470.35618842561638</v>
      </c>
      <c r="O239" s="355">
        <v>14</v>
      </c>
      <c r="P239" s="192">
        <f t="shared" si="38"/>
        <v>-92992202.955760777</v>
      </c>
      <c r="Q239" s="193">
        <f t="shared" si="39"/>
        <v>-0.75236931243670269</v>
      </c>
      <c r="R239" s="192">
        <f t="shared" si="47"/>
        <v>-1454.52545627584</v>
      </c>
      <c r="S239" s="46"/>
      <c r="T239" s="70">
        <f t="shared" si="40"/>
        <v>-0.75045011621697477</v>
      </c>
      <c r="U239" s="70">
        <f t="shared" si="48"/>
        <v>-0.69235284432298583</v>
      </c>
      <c r="V239" s="93"/>
      <c r="W239" s="49"/>
      <c r="X239" s="100">
        <v>743</v>
      </c>
      <c r="Y239" s="95" t="s">
        <v>237</v>
      </c>
      <c r="Z239" s="96">
        <v>64130</v>
      </c>
      <c r="AA239" s="206">
        <v>74003204.669893742</v>
      </c>
      <c r="AB239" s="171">
        <v>20330964.687877394</v>
      </c>
      <c r="AC239" s="207">
        <f t="shared" si="41"/>
        <v>94334169.357771128</v>
      </c>
      <c r="AD239" s="267">
        <v>-2798322</v>
      </c>
      <c r="AE239" s="246">
        <v>32063296.597989656</v>
      </c>
      <c r="AF239" s="208">
        <f t="shared" si="42"/>
        <v>123599143.95576078</v>
      </c>
      <c r="AG239" s="171">
        <f t="shared" si="43"/>
        <v>1927.3217520000121</v>
      </c>
    </row>
    <row r="240" spans="1:33">
      <c r="A240" s="346">
        <v>746</v>
      </c>
      <c r="B240" s="25" t="s">
        <v>238</v>
      </c>
      <c r="C240" s="74">
        <v>4781</v>
      </c>
      <c r="D240" s="47">
        <v>4953318</v>
      </c>
      <c r="E240" s="368">
        <f t="shared" si="44"/>
        <v>5663892</v>
      </c>
      <c r="F240" s="309">
        <v>-103916</v>
      </c>
      <c r="G240" s="244">
        <v>-606658</v>
      </c>
      <c r="H240" s="64">
        <v>1377483</v>
      </c>
      <c r="I240" s="229">
        <v>6330802</v>
      </c>
      <c r="J240" s="409">
        <v>253578</v>
      </c>
      <c r="K240" s="365">
        <v>884652</v>
      </c>
      <c r="L240" s="27">
        <f t="shared" si="45"/>
        <v>7469032</v>
      </c>
      <c r="M240" s="370">
        <f t="shared" si="46"/>
        <v>1562.2321690023007</v>
      </c>
      <c r="N240" s="28">
        <v>1584.8144567511802</v>
      </c>
      <c r="O240" s="355">
        <v>17</v>
      </c>
      <c r="P240" s="192">
        <f t="shared" si="38"/>
        <v>-13625922.402974751</v>
      </c>
      <c r="Q240" s="193">
        <f t="shared" si="39"/>
        <v>-0.64593277343388156</v>
      </c>
      <c r="R240" s="192">
        <f t="shared" si="47"/>
        <v>-2801.639242452964</v>
      </c>
      <c r="S240" s="46"/>
      <c r="T240" s="70">
        <f t="shared" si="40"/>
        <v>-0.64617830552612698</v>
      </c>
      <c r="U240" s="70">
        <f t="shared" si="48"/>
        <v>-0.69999009378817745</v>
      </c>
      <c r="V240" s="93"/>
      <c r="W240" s="49"/>
      <c r="X240" s="100">
        <v>746</v>
      </c>
      <c r="Y240" s="95" t="s">
        <v>238</v>
      </c>
      <c r="Z240" s="96">
        <v>4834</v>
      </c>
      <c r="AA240" s="206">
        <v>13171341.34918249</v>
      </c>
      <c r="AB240" s="171">
        <v>4721292.423355951</v>
      </c>
      <c r="AC240" s="207">
        <f t="shared" si="41"/>
        <v>17892633.772538442</v>
      </c>
      <c r="AD240" s="268">
        <v>253578</v>
      </c>
      <c r="AE240" s="246">
        <v>2948742.6304363091</v>
      </c>
      <c r="AF240" s="208">
        <f t="shared" si="42"/>
        <v>21094954.402974751</v>
      </c>
      <c r="AG240" s="171">
        <f t="shared" si="43"/>
        <v>4363.8714114552649</v>
      </c>
    </row>
    <row r="241" spans="1:33">
      <c r="A241" s="346">
        <v>747</v>
      </c>
      <c r="B241" s="25" t="s">
        <v>239</v>
      </c>
      <c r="C241" s="74">
        <v>1352</v>
      </c>
      <c r="D241" s="47">
        <v>1037178</v>
      </c>
      <c r="E241" s="368">
        <f t="shared" si="44"/>
        <v>224443</v>
      </c>
      <c r="F241" s="309">
        <v>447559</v>
      </c>
      <c r="G241" s="244">
        <v>365176</v>
      </c>
      <c r="H241" s="64">
        <v>467959</v>
      </c>
      <c r="I241" s="229">
        <v>1505137</v>
      </c>
      <c r="J241" s="409">
        <v>-217484</v>
      </c>
      <c r="K241" s="365">
        <v>332091</v>
      </c>
      <c r="L241" s="27">
        <f t="shared" si="45"/>
        <v>1619744</v>
      </c>
      <c r="M241" s="370">
        <f t="shared" si="46"/>
        <v>1198.0355029585799</v>
      </c>
      <c r="N241" s="28">
        <v>16.435795077028462</v>
      </c>
      <c r="O241" s="355">
        <v>4</v>
      </c>
      <c r="P241" s="192">
        <f t="shared" si="38"/>
        <v>-4184866.149375461</v>
      </c>
      <c r="Q241" s="193">
        <f t="shared" si="39"/>
        <v>-0.72095559248293806</v>
      </c>
      <c r="R241" s="192">
        <f t="shared" si="47"/>
        <v>-2993.0187565182878</v>
      </c>
      <c r="S241" s="46"/>
      <c r="T241" s="70">
        <f t="shared" si="40"/>
        <v>-0.69348465028732842</v>
      </c>
      <c r="U241" s="70">
        <f t="shared" si="48"/>
        <v>-0.70125378643090475</v>
      </c>
      <c r="V241" s="93"/>
      <c r="W241" s="49"/>
      <c r="X241" s="100">
        <v>747</v>
      </c>
      <c r="Y241" s="95" t="s">
        <v>239</v>
      </c>
      <c r="Z241" s="96">
        <v>1385</v>
      </c>
      <c r="AA241" s="206">
        <v>3405184.9148014551</v>
      </c>
      <c r="AB241" s="171">
        <v>1505293.4720425324</v>
      </c>
      <c r="AC241" s="207">
        <f t="shared" si="41"/>
        <v>4910478.3868439877</v>
      </c>
      <c r="AD241" s="267">
        <v>-217484</v>
      </c>
      <c r="AE241" s="246">
        <v>1111615.7625314728</v>
      </c>
      <c r="AF241" s="208">
        <f t="shared" si="42"/>
        <v>5804610.149375461</v>
      </c>
      <c r="AG241" s="171">
        <f t="shared" si="43"/>
        <v>4191.0542594768676</v>
      </c>
    </row>
    <row r="242" spans="1:33">
      <c r="A242" s="346">
        <v>748</v>
      </c>
      <c r="B242" s="25" t="s">
        <v>240</v>
      </c>
      <c r="C242" s="74">
        <v>5028</v>
      </c>
      <c r="D242" s="47">
        <v>3019700</v>
      </c>
      <c r="E242" s="368">
        <f t="shared" si="44"/>
        <v>4520052</v>
      </c>
      <c r="F242" s="309">
        <v>-665207</v>
      </c>
      <c r="G242" s="244">
        <v>-835145</v>
      </c>
      <c r="H242" s="64">
        <v>2699997</v>
      </c>
      <c r="I242" s="229">
        <v>5719696</v>
      </c>
      <c r="J242" s="409">
        <v>87044</v>
      </c>
      <c r="K242" s="365">
        <v>968841</v>
      </c>
      <c r="L242" s="27">
        <f t="shared" si="45"/>
        <v>6775581</v>
      </c>
      <c r="M242" s="370">
        <f t="shared" si="46"/>
        <v>1347.5698090692124</v>
      </c>
      <c r="N242" s="28">
        <v>1727.4210248067729</v>
      </c>
      <c r="O242" s="355">
        <v>17</v>
      </c>
      <c r="P242" s="192">
        <f t="shared" si="38"/>
        <v>-13248669.9091736</v>
      </c>
      <c r="Q242" s="193">
        <f t="shared" si="39"/>
        <v>-0.66163123750632091</v>
      </c>
      <c r="R242" s="192">
        <f t="shared" si="47"/>
        <v>-2630.2313250534735</v>
      </c>
      <c r="S242" s="46"/>
      <c r="T242" s="70">
        <f t="shared" si="40"/>
        <v>-0.65789865281949833</v>
      </c>
      <c r="U242" s="70">
        <f t="shared" si="48"/>
        <v>-0.69892173391551937</v>
      </c>
      <c r="V242" s="93"/>
      <c r="W242" s="49"/>
      <c r="X242" s="100">
        <v>748</v>
      </c>
      <c r="Y242" s="95" t="s">
        <v>240</v>
      </c>
      <c r="Z242" s="96">
        <v>5034</v>
      </c>
      <c r="AA242" s="206">
        <v>11888578.971637946</v>
      </c>
      <c r="AB242" s="171">
        <v>4830723.7938730558</v>
      </c>
      <c r="AC242" s="207">
        <f t="shared" si="41"/>
        <v>16719302.765511002</v>
      </c>
      <c r="AD242" s="268">
        <v>87044</v>
      </c>
      <c r="AE242" s="246">
        <v>3217904.1436625966</v>
      </c>
      <c r="AF242" s="208">
        <f t="shared" si="42"/>
        <v>20024250.9091736</v>
      </c>
      <c r="AG242" s="171">
        <f t="shared" si="43"/>
        <v>3977.8011341226857</v>
      </c>
    </row>
    <row r="243" spans="1:33">
      <c r="A243" s="346">
        <v>749</v>
      </c>
      <c r="B243" s="25" t="s">
        <v>241</v>
      </c>
      <c r="C243" s="74">
        <v>21293</v>
      </c>
      <c r="D243" s="47">
        <v>5548946</v>
      </c>
      <c r="E243" s="368">
        <f t="shared" si="44"/>
        <v>10597681</v>
      </c>
      <c r="F243" s="309">
        <v>-2397156</v>
      </c>
      <c r="G243" s="244">
        <v>-2651579</v>
      </c>
      <c r="H243" s="64">
        <v>4632796</v>
      </c>
      <c r="I243" s="229">
        <v>10181741</v>
      </c>
      <c r="J243" s="409">
        <v>-1847211</v>
      </c>
      <c r="K243" s="365">
        <v>3104631</v>
      </c>
      <c r="L243" s="27">
        <f t="shared" si="45"/>
        <v>11439161</v>
      </c>
      <c r="M243" s="370">
        <f t="shared" si="46"/>
        <v>537.22636547222089</v>
      </c>
      <c r="N243" s="28">
        <v>535.47043225577829</v>
      </c>
      <c r="O243" s="355">
        <v>11</v>
      </c>
      <c r="P243" s="192">
        <f t="shared" si="38"/>
        <v>-32586511.305998966</v>
      </c>
      <c r="Q243" s="193">
        <f t="shared" si="39"/>
        <v>-0.74017066859325864</v>
      </c>
      <c r="R243" s="192">
        <f t="shared" si="47"/>
        <v>-1534.4724866288079</v>
      </c>
      <c r="S243" s="46"/>
      <c r="T243" s="70">
        <f t="shared" si="40"/>
        <v>-0.71567419865516635</v>
      </c>
      <c r="U243" s="70">
        <f t="shared" si="48"/>
        <v>-0.69147332250772076</v>
      </c>
      <c r="V243" s="93"/>
      <c r="W243" s="49"/>
      <c r="X243" s="100">
        <v>749</v>
      </c>
      <c r="Y243" s="95" t="s">
        <v>241</v>
      </c>
      <c r="Z243" s="96">
        <v>21251</v>
      </c>
      <c r="AA243" s="206">
        <v>30415907.618830513</v>
      </c>
      <c r="AB243" s="171">
        <v>5394212.1516628684</v>
      </c>
      <c r="AC243" s="207">
        <f t="shared" si="41"/>
        <v>35810119.770493381</v>
      </c>
      <c r="AD243" s="267">
        <v>-1847211</v>
      </c>
      <c r="AE243" s="246">
        <v>10062763.535505589</v>
      </c>
      <c r="AF243" s="208">
        <f t="shared" si="42"/>
        <v>44025672.305998966</v>
      </c>
      <c r="AG243" s="171">
        <f t="shared" si="43"/>
        <v>2071.6988521010289</v>
      </c>
    </row>
    <row r="244" spans="1:33">
      <c r="A244" s="346">
        <v>751</v>
      </c>
      <c r="B244" s="25" t="s">
        <v>242</v>
      </c>
      <c r="C244" s="74">
        <v>2904</v>
      </c>
      <c r="D244" s="47">
        <v>1106249</v>
      </c>
      <c r="E244" s="368">
        <f t="shared" si="44"/>
        <v>1302068</v>
      </c>
      <c r="F244" s="309">
        <v>54004</v>
      </c>
      <c r="G244" s="244">
        <v>-249823</v>
      </c>
      <c r="H244" s="64">
        <v>1306770</v>
      </c>
      <c r="I244" s="229">
        <v>2413018</v>
      </c>
      <c r="J244" s="409">
        <v>323225</v>
      </c>
      <c r="K244" s="365">
        <v>534682</v>
      </c>
      <c r="L244" s="27">
        <f t="shared" si="45"/>
        <v>3270925</v>
      </c>
      <c r="M244" s="370">
        <f t="shared" si="46"/>
        <v>1126.3515840220387</v>
      </c>
      <c r="N244" s="28">
        <v>1549.1159081535816</v>
      </c>
      <c r="O244" s="355">
        <v>19</v>
      </c>
      <c r="P244" s="192">
        <f t="shared" si="38"/>
        <v>-6828210.4690112323</v>
      </c>
      <c r="Q244" s="193">
        <f t="shared" si="39"/>
        <v>-0.67611831626214991</v>
      </c>
      <c r="R244" s="192">
        <f t="shared" si="47"/>
        <v>-2297.0841681851589</v>
      </c>
      <c r="S244" s="46"/>
      <c r="T244" s="70">
        <f t="shared" si="40"/>
        <v>-0.69930876914939977</v>
      </c>
      <c r="U244" s="70">
        <f t="shared" si="48"/>
        <v>-0.69464319853088585</v>
      </c>
      <c r="V244" s="93"/>
      <c r="W244" s="49"/>
      <c r="X244" s="100">
        <v>751</v>
      </c>
      <c r="Y244" s="95" t="s">
        <v>242</v>
      </c>
      <c r="Z244" s="96">
        <v>2950</v>
      </c>
      <c r="AA244" s="206">
        <v>6363937.5669066943</v>
      </c>
      <c r="AB244" s="171">
        <v>1660965.564368584</v>
      </c>
      <c r="AC244" s="207">
        <f t="shared" si="41"/>
        <v>8024903.1312752785</v>
      </c>
      <c r="AD244" s="268">
        <v>323225</v>
      </c>
      <c r="AE244" s="246">
        <v>1751007.3377359547</v>
      </c>
      <c r="AF244" s="208">
        <f t="shared" si="42"/>
        <v>10099135.469011232</v>
      </c>
      <c r="AG244" s="171">
        <f t="shared" si="43"/>
        <v>3423.4357522071973</v>
      </c>
    </row>
    <row r="245" spans="1:33">
      <c r="A245" s="346">
        <v>753</v>
      </c>
      <c r="B245" s="25" t="s">
        <v>243</v>
      </c>
      <c r="C245" s="74">
        <v>22190</v>
      </c>
      <c r="D245" s="47">
        <v>22242258</v>
      </c>
      <c r="E245" s="368">
        <f t="shared" si="44"/>
        <v>13567639</v>
      </c>
      <c r="F245" s="309">
        <v>5432033</v>
      </c>
      <c r="G245" s="244">
        <v>3242586</v>
      </c>
      <c r="H245" s="64">
        <v>-640179</v>
      </c>
      <c r="I245" s="229">
        <v>21602079</v>
      </c>
      <c r="J245" s="409">
        <v>-2152662</v>
      </c>
      <c r="K245" s="365">
        <v>2556119</v>
      </c>
      <c r="L245" s="27">
        <f t="shared" si="45"/>
        <v>22005536</v>
      </c>
      <c r="M245" s="370">
        <f t="shared" si="46"/>
        <v>991.68706624605682</v>
      </c>
      <c r="N245" s="28">
        <v>989.67729253649691</v>
      </c>
      <c r="O245" s="355">
        <v>1</v>
      </c>
      <c r="P245" s="192">
        <f t="shared" si="38"/>
        <v>2794903.0611869991</v>
      </c>
      <c r="Q245" s="193">
        <f t="shared" si="39"/>
        <v>0.145487297065585</v>
      </c>
      <c r="R245" s="192">
        <f t="shared" si="47"/>
        <v>105.87377077812664</v>
      </c>
      <c r="S245" s="46"/>
      <c r="T245" s="70">
        <f t="shared" si="40"/>
        <v>0.62370971169899803</v>
      </c>
      <c r="U245" s="70">
        <f t="shared" si="48"/>
        <v>-0.68282996514945082</v>
      </c>
      <c r="V245" s="93"/>
      <c r="W245" s="49"/>
      <c r="X245" s="100">
        <v>753</v>
      </c>
      <c r="Y245" s="95" t="s">
        <v>243</v>
      </c>
      <c r="Z245" s="96">
        <v>21687</v>
      </c>
      <c r="AA245" s="206">
        <v>19556089.785202891</v>
      </c>
      <c r="AB245" s="171">
        <v>-6251938.8988992833</v>
      </c>
      <c r="AC245" s="207">
        <f t="shared" si="41"/>
        <v>13304150.886303607</v>
      </c>
      <c r="AD245" s="267">
        <v>-2152662</v>
      </c>
      <c r="AE245" s="246">
        <v>8059144.0525093926</v>
      </c>
      <c r="AF245" s="208">
        <f t="shared" si="42"/>
        <v>19210632.938813001</v>
      </c>
      <c r="AG245" s="171">
        <f t="shared" si="43"/>
        <v>885.81329546793017</v>
      </c>
    </row>
    <row r="246" spans="1:33">
      <c r="A246" s="346">
        <v>755</v>
      </c>
      <c r="B246" s="25" t="s">
        <v>244</v>
      </c>
      <c r="C246" s="74">
        <v>6198</v>
      </c>
      <c r="D246" s="47">
        <v>4810696</v>
      </c>
      <c r="E246" s="368">
        <f t="shared" si="44"/>
        <v>3509419</v>
      </c>
      <c r="F246" s="309">
        <v>464360</v>
      </c>
      <c r="G246" s="244">
        <v>836917</v>
      </c>
      <c r="H246" s="64">
        <v>126925</v>
      </c>
      <c r="I246" s="229">
        <v>4937622</v>
      </c>
      <c r="J246" s="409">
        <v>-1526827</v>
      </c>
      <c r="K246" s="365">
        <v>934330</v>
      </c>
      <c r="L246" s="27">
        <f t="shared" si="45"/>
        <v>4345125</v>
      </c>
      <c r="M246" s="370">
        <f t="shared" si="46"/>
        <v>701.05275895450143</v>
      </c>
      <c r="N246" s="28">
        <v>698.22726761420438</v>
      </c>
      <c r="O246" s="355">
        <v>1</v>
      </c>
      <c r="P246" s="192">
        <f t="shared" si="38"/>
        <v>-2251382.2989422157</v>
      </c>
      <c r="Q246" s="193">
        <f t="shared" si="39"/>
        <v>-0.34129914467057992</v>
      </c>
      <c r="R246" s="192">
        <f t="shared" si="47"/>
        <v>-371.7244892065354</v>
      </c>
      <c r="S246" s="46"/>
      <c r="T246" s="70">
        <f t="shared" si="40"/>
        <v>-3.5747604420799495E-2</v>
      </c>
      <c r="U246" s="70">
        <f t="shared" si="48"/>
        <v>-0.68883261786491334</v>
      </c>
      <c r="V246" s="93"/>
      <c r="W246" s="49"/>
      <c r="X246" s="100">
        <v>755</v>
      </c>
      <c r="Y246" s="95" t="s">
        <v>244</v>
      </c>
      <c r="Z246" s="96">
        <v>6149</v>
      </c>
      <c r="AA246" s="206">
        <v>5640310.8883594405</v>
      </c>
      <c r="AB246" s="171">
        <v>-519637.06619682832</v>
      </c>
      <c r="AC246" s="207">
        <f t="shared" si="41"/>
        <v>5120673.8221626123</v>
      </c>
      <c r="AD246" s="268">
        <v>-1526827</v>
      </c>
      <c r="AE246" s="246">
        <v>3002660.4767796029</v>
      </c>
      <c r="AF246" s="208">
        <f t="shared" si="42"/>
        <v>6596507.2989422157</v>
      </c>
      <c r="AG246" s="171">
        <f t="shared" si="43"/>
        <v>1072.7772481610368</v>
      </c>
    </row>
    <row r="247" spans="1:33">
      <c r="A247" s="346">
        <v>758</v>
      </c>
      <c r="B247" s="25" t="s">
        <v>245</v>
      </c>
      <c r="C247" s="74">
        <v>8187</v>
      </c>
      <c r="D247" s="47">
        <v>2020691</v>
      </c>
      <c r="E247" s="368">
        <f t="shared" si="44"/>
        <v>7588017</v>
      </c>
      <c r="F247" s="309">
        <v>-3690454</v>
      </c>
      <c r="G247" s="244">
        <v>-1876872</v>
      </c>
      <c r="H247" s="64">
        <v>-104264</v>
      </c>
      <c r="I247" s="229">
        <v>1916427</v>
      </c>
      <c r="J247" s="409">
        <v>-1098117</v>
      </c>
      <c r="K247" s="365">
        <v>1553731</v>
      </c>
      <c r="L247" s="27">
        <f t="shared" si="45"/>
        <v>2372041</v>
      </c>
      <c r="M247" s="370">
        <f t="shared" si="46"/>
        <v>289.73262489312322</v>
      </c>
      <c r="N247" s="28">
        <v>-248.64265510137886</v>
      </c>
      <c r="O247" s="355">
        <v>19</v>
      </c>
      <c r="P247" s="192">
        <f t="shared" si="38"/>
        <v>-24900841.611309104</v>
      </c>
      <c r="Q247" s="193">
        <f t="shared" si="39"/>
        <v>-0.91302565871726382</v>
      </c>
      <c r="R247" s="192">
        <f t="shared" si="47"/>
        <v>-3009.6724817254476</v>
      </c>
      <c r="S247" s="46"/>
      <c r="T247" s="70">
        <f t="shared" si="40"/>
        <v>-0.91796678242111152</v>
      </c>
      <c r="U247" s="70">
        <f t="shared" si="48"/>
        <v>-0.68983704542178803</v>
      </c>
      <c r="V247" s="93"/>
      <c r="W247" s="49"/>
      <c r="X247" s="100">
        <v>758</v>
      </c>
      <c r="Y247" s="95" t="s">
        <v>245</v>
      </c>
      <c r="Z247" s="96">
        <v>8266</v>
      </c>
      <c r="AA247" s="206">
        <v>22522987.488908567</v>
      </c>
      <c r="AB247" s="171">
        <v>838609.88055993733</v>
      </c>
      <c r="AC247" s="207">
        <f t="shared" si="41"/>
        <v>23361597.369468503</v>
      </c>
      <c r="AD247" s="267">
        <v>-1098117</v>
      </c>
      <c r="AE247" s="246">
        <v>5009402.2418406028</v>
      </c>
      <c r="AF247" s="208">
        <f t="shared" si="42"/>
        <v>27272882.611309104</v>
      </c>
      <c r="AG247" s="171">
        <f t="shared" si="43"/>
        <v>3299.4051066185707</v>
      </c>
    </row>
    <row r="248" spans="1:33">
      <c r="A248" s="346">
        <v>759</v>
      </c>
      <c r="B248" s="25" t="s">
        <v>246</v>
      </c>
      <c r="C248" s="74">
        <v>1997</v>
      </c>
      <c r="D248" s="47">
        <v>1217115</v>
      </c>
      <c r="E248" s="368">
        <f t="shared" si="44"/>
        <v>929842</v>
      </c>
      <c r="F248" s="309">
        <v>296685</v>
      </c>
      <c r="G248" s="244">
        <v>-9412</v>
      </c>
      <c r="H248" s="64">
        <v>935857</v>
      </c>
      <c r="I248" s="229">
        <v>2152971</v>
      </c>
      <c r="J248" s="409">
        <v>-527956</v>
      </c>
      <c r="K248" s="365">
        <v>467636</v>
      </c>
      <c r="L248" s="27">
        <f t="shared" si="45"/>
        <v>2092651</v>
      </c>
      <c r="M248" s="370">
        <f t="shared" si="46"/>
        <v>1047.8973460190286</v>
      </c>
      <c r="N248" s="28">
        <v>1041.7488649213453</v>
      </c>
      <c r="O248" s="355">
        <v>14</v>
      </c>
      <c r="P248" s="192">
        <f t="shared" si="38"/>
        <v>-6452088.9150293507</v>
      </c>
      <c r="Q248" s="193">
        <f t="shared" si="39"/>
        <v>-0.75509482783446291</v>
      </c>
      <c r="R248" s="192">
        <f t="shared" si="47"/>
        <v>-3209.5714706373496</v>
      </c>
      <c r="S248" s="46"/>
      <c r="T248" s="70">
        <f t="shared" si="40"/>
        <v>-0.71389911053290289</v>
      </c>
      <c r="U248" s="70">
        <f t="shared" si="48"/>
        <v>-0.69780802650127893</v>
      </c>
      <c r="V248" s="93"/>
      <c r="W248" s="49"/>
      <c r="X248" s="100">
        <v>759</v>
      </c>
      <c r="Y248" s="95" t="s">
        <v>246</v>
      </c>
      <c r="Z248" s="96">
        <v>2007</v>
      </c>
      <c r="AA248" s="206">
        <v>5127383.6743488051</v>
      </c>
      <c r="AB248" s="171">
        <v>2397832.356996675</v>
      </c>
      <c r="AC248" s="207">
        <f t="shared" si="41"/>
        <v>7525216.0313454801</v>
      </c>
      <c r="AD248" s="268">
        <v>-527956</v>
      </c>
      <c r="AE248" s="246">
        <v>1547479.8836838698</v>
      </c>
      <c r="AF248" s="208">
        <f t="shared" si="42"/>
        <v>8544739.9150293507</v>
      </c>
      <c r="AG248" s="171">
        <f t="shared" si="43"/>
        <v>4257.4688166563783</v>
      </c>
    </row>
    <row r="249" spans="1:33">
      <c r="A249" s="346">
        <v>761</v>
      </c>
      <c r="B249" s="25" t="s">
        <v>247</v>
      </c>
      <c r="C249" s="74">
        <v>8563</v>
      </c>
      <c r="D249" s="47">
        <v>4420463</v>
      </c>
      <c r="E249" s="368">
        <f t="shared" si="44"/>
        <v>676584</v>
      </c>
      <c r="F249" s="309">
        <v>2210648</v>
      </c>
      <c r="G249" s="244">
        <v>1533231</v>
      </c>
      <c r="H249" s="64">
        <v>4177982</v>
      </c>
      <c r="I249" s="229">
        <v>8598445</v>
      </c>
      <c r="J249" s="409">
        <v>196104</v>
      </c>
      <c r="K249" s="365">
        <v>1787745</v>
      </c>
      <c r="L249" s="27">
        <f t="shared" si="45"/>
        <v>10582294</v>
      </c>
      <c r="M249" s="370">
        <f t="shared" si="46"/>
        <v>1235.816185916151</v>
      </c>
      <c r="N249" s="28">
        <v>1234.8510894644494</v>
      </c>
      <c r="O249" s="355">
        <v>2</v>
      </c>
      <c r="P249" s="192">
        <f t="shared" si="38"/>
        <v>-19639246.578235596</v>
      </c>
      <c r="Q249" s="193">
        <f t="shared" si="39"/>
        <v>-0.64984266858913986</v>
      </c>
      <c r="R249" s="192">
        <f t="shared" si="47"/>
        <v>-2259.6199207500063</v>
      </c>
      <c r="S249" s="46"/>
      <c r="T249" s="70">
        <f t="shared" si="40"/>
        <v>-0.64325795346712089</v>
      </c>
      <c r="U249" s="70">
        <f t="shared" si="48"/>
        <v>-0.6981557957053719</v>
      </c>
      <c r="V249" s="93"/>
      <c r="W249" s="49"/>
      <c r="X249" s="100">
        <v>761</v>
      </c>
      <c r="Y249" s="95" t="s">
        <v>247</v>
      </c>
      <c r="Z249" s="96">
        <v>8646</v>
      </c>
      <c r="AA249" s="206">
        <v>17275065.927778494</v>
      </c>
      <c r="AB249" s="171">
        <v>6827629.79751366</v>
      </c>
      <c r="AC249" s="207">
        <f t="shared" si="41"/>
        <v>24102695.725292154</v>
      </c>
      <c r="AD249" s="267">
        <v>196104</v>
      </c>
      <c r="AE249" s="246">
        <v>5922740.8529434418</v>
      </c>
      <c r="AF249" s="208">
        <f t="shared" si="42"/>
        <v>30221540.578235596</v>
      </c>
      <c r="AG249" s="171">
        <f t="shared" si="43"/>
        <v>3495.4361066661572</v>
      </c>
    </row>
    <row r="250" spans="1:33">
      <c r="A250" s="346">
        <v>762</v>
      </c>
      <c r="B250" s="25" t="s">
        <v>248</v>
      </c>
      <c r="C250" s="74">
        <v>3777</v>
      </c>
      <c r="D250" s="47">
        <v>3168341</v>
      </c>
      <c r="E250" s="368">
        <f t="shared" si="44"/>
        <v>1055637</v>
      </c>
      <c r="F250" s="309">
        <v>1321671</v>
      </c>
      <c r="G250" s="244">
        <v>791033</v>
      </c>
      <c r="H250" s="64">
        <v>404542</v>
      </c>
      <c r="I250" s="229">
        <v>3572883</v>
      </c>
      <c r="J250" s="409">
        <v>-113721</v>
      </c>
      <c r="K250" s="365">
        <v>847221</v>
      </c>
      <c r="L250" s="27">
        <f t="shared" si="45"/>
        <v>4306383</v>
      </c>
      <c r="M250" s="370">
        <f t="shared" si="46"/>
        <v>1140.1596505162827</v>
      </c>
      <c r="N250" s="28">
        <v>1137.2902579059328</v>
      </c>
      <c r="O250" s="355">
        <v>11</v>
      </c>
      <c r="P250" s="192">
        <f t="shared" si="38"/>
        <v>-11969278.359680135</v>
      </c>
      <c r="Q250" s="193">
        <f t="shared" si="39"/>
        <v>-0.73540964604558268</v>
      </c>
      <c r="R250" s="192">
        <f t="shared" si="47"/>
        <v>-3097.1903520039295</v>
      </c>
      <c r="S250" s="46"/>
      <c r="T250" s="70">
        <f t="shared" si="40"/>
        <v>-0.73662299319239499</v>
      </c>
      <c r="U250" s="70">
        <f t="shared" si="48"/>
        <v>-0.69996303595410647</v>
      </c>
      <c r="V250" s="93"/>
      <c r="W250" s="49"/>
      <c r="X250" s="100">
        <v>762</v>
      </c>
      <c r="Y250" s="95" t="s">
        <v>248</v>
      </c>
      <c r="Z250" s="96">
        <v>3841</v>
      </c>
      <c r="AA250" s="206">
        <v>11149817.534392036</v>
      </c>
      <c r="AB250" s="171">
        <v>2415842.7459298712</v>
      </c>
      <c r="AC250" s="207">
        <f t="shared" si="41"/>
        <v>13565660.280321907</v>
      </c>
      <c r="AD250" s="268">
        <v>-113721</v>
      </c>
      <c r="AE250" s="246">
        <v>2823722.0793582271</v>
      </c>
      <c r="AF250" s="208">
        <f t="shared" si="42"/>
        <v>16275661.359680135</v>
      </c>
      <c r="AG250" s="171">
        <f t="shared" si="43"/>
        <v>4237.350002520212</v>
      </c>
    </row>
    <row r="251" spans="1:33">
      <c r="A251" s="346">
        <v>765</v>
      </c>
      <c r="B251" s="25" t="s">
        <v>249</v>
      </c>
      <c r="C251" s="74">
        <v>10348</v>
      </c>
      <c r="D251" s="47">
        <v>1024359</v>
      </c>
      <c r="E251" s="368">
        <f t="shared" si="44"/>
        <v>3974038</v>
      </c>
      <c r="F251" s="309">
        <v>-2184411</v>
      </c>
      <c r="G251" s="244">
        <v>-765268</v>
      </c>
      <c r="H251" s="64">
        <v>1431520</v>
      </c>
      <c r="I251" s="229">
        <v>2455879</v>
      </c>
      <c r="J251" s="409">
        <v>583704</v>
      </c>
      <c r="K251" s="365">
        <v>1892364</v>
      </c>
      <c r="L251" s="27">
        <f t="shared" si="45"/>
        <v>4931947</v>
      </c>
      <c r="M251" s="370">
        <f t="shared" si="46"/>
        <v>476.60871666022422</v>
      </c>
      <c r="N251" s="28">
        <v>471.21358850760265</v>
      </c>
      <c r="O251" s="355">
        <v>18</v>
      </c>
      <c r="P251" s="192">
        <f t="shared" si="38"/>
        <v>-25043743.993422527</v>
      </c>
      <c r="Q251" s="193">
        <f t="shared" si="39"/>
        <v>-0.83546844671296483</v>
      </c>
      <c r="R251" s="192">
        <f t="shared" si="47"/>
        <v>-2433.3700226294104</v>
      </c>
      <c r="S251" s="46"/>
      <c r="T251" s="70">
        <f t="shared" si="40"/>
        <v>-0.89401821917456448</v>
      </c>
      <c r="U251" s="70">
        <f t="shared" si="48"/>
        <v>-0.69572884944243785</v>
      </c>
      <c r="V251" s="93"/>
      <c r="W251" s="49"/>
      <c r="X251" s="100">
        <v>765</v>
      </c>
      <c r="Y251" s="95" t="s">
        <v>249</v>
      </c>
      <c r="Z251" s="96">
        <v>10301</v>
      </c>
      <c r="AA251" s="206">
        <v>18622116.434563495</v>
      </c>
      <c r="AB251" s="171">
        <v>4550536.2692547292</v>
      </c>
      <c r="AC251" s="207">
        <f t="shared" si="41"/>
        <v>23172652.703818224</v>
      </c>
      <c r="AD251" s="267">
        <v>583704</v>
      </c>
      <c r="AE251" s="246">
        <v>6219334.2896043025</v>
      </c>
      <c r="AF251" s="208">
        <f t="shared" si="42"/>
        <v>29975690.993422527</v>
      </c>
      <c r="AG251" s="171">
        <f t="shared" si="43"/>
        <v>2909.9787392896346</v>
      </c>
    </row>
    <row r="252" spans="1:33">
      <c r="A252" s="346">
        <v>768</v>
      </c>
      <c r="B252" s="25" t="s">
        <v>250</v>
      </c>
      <c r="C252" s="74">
        <v>2430</v>
      </c>
      <c r="D252" s="47">
        <v>1264800</v>
      </c>
      <c r="E252" s="368">
        <f t="shared" si="44"/>
        <v>633129</v>
      </c>
      <c r="F252" s="309">
        <v>145426</v>
      </c>
      <c r="G252" s="244">
        <v>486245</v>
      </c>
      <c r="H252" s="64">
        <v>358341</v>
      </c>
      <c r="I252" s="229">
        <v>1623141</v>
      </c>
      <c r="J252" s="409">
        <v>332110</v>
      </c>
      <c r="K252" s="365">
        <v>566114</v>
      </c>
      <c r="L252" s="27">
        <f t="shared" si="45"/>
        <v>2521365</v>
      </c>
      <c r="M252" s="370">
        <f t="shared" si="46"/>
        <v>1037.5987654320988</v>
      </c>
      <c r="N252" s="28">
        <v>1001.5322911878665</v>
      </c>
      <c r="O252" s="355">
        <v>10</v>
      </c>
      <c r="P252" s="192">
        <f t="shared" si="38"/>
        <v>-8842192.4917260818</v>
      </c>
      <c r="Q252" s="193">
        <f t="shared" si="39"/>
        <v>-0.77811833997972635</v>
      </c>
      <c r="R252" s="192">
        <f t="shared" si="47"/>
        <v>-3540.7886204365886</v>
      </c>
      <c r="S252" s="46"/>
      <c r="T252" s="70">
        <f t="shared" si="40"/>
        <v>-0.82265044832937484</v>
      </c>
      <c r="U252" s="70">
        <f t="shared" si="48"/>
        <v>-0.69875275313975083</v>
      </c>
      <c r="V252" s="93"/>
      <c r="W252" s="49"/>
      <c r="X252" s="100">
        <v>768</v>
      </c>
      <c r="Y252" s="95" t="s">
        <v>250</v>
      </c>
      <c r="Z252" s="96">
        <v>2482</v>
      </c>
      <c r="AA252" s="206">
        <v>7327831.5615762807</v>
      </c>
      <c r="AB252" s="171">
        <v>1824382.1582221701</v>
      </c>
      <c r="AC252" s="207">
        <f t="shared" si="41"/>
        <v>9152213.7197984513</v>
      </c>
      <c r="AD252" s="268">
        <v>332110</v>
      </c>
      <c r="AE252" s="246">
        <v>1879233.7719276301</v>
      </c>
      <c r="AF252" s="208">
        <f t="shared" si="42"/>
        <v>11363557.491726082</v>
      </c>
      <c r="AG252" s="171">
        <f t="shared" si="43"/>
        <v>4578.3873858686875</v>
      </c>
    </row>
    <row r="253" spans="1:33">
      <c r="A253" s="346">
        <v>777</v>
      </c>
      <c r="B253" s="25" t="s">
        <v>251</v>
      </c>
      <c r="C253" s="74">
        <v>7508</v>
      </c>
      <c r="D253" s="47">
        <v>3457846</v>
      </c>
      <c r="E253" s="368">
        <f t="shared" si="44"/>
        <v>3073997</v>
      </c>
      <c r="F253" s="309">
        <v>-72004</v>
      </c>
      <c r="G253" s="244">
        <v>455853</v>
      </c>
      <c r="H253" s="64">
        <v>2542504</v>
      </c>
      <c r="I253" s="229">
        <v>6000349</v>
      </c>
      <c r="J253" s="409">
        <v>-273690</v>
      </c>
      <c r="K253" s="365">
        <v>1567961</v>
      </c>
      <c r="L253" s="27">
        <f t="shared" si="45"/>
        <v>7294620</v>
      </c>
      <c r="M253" s="370">
        <f t="shared" si="46"/>
        <v>971.57964837506654</v>
      </c>
      <c r="N253" s="28">
        <v>965.93039931493922</v>
      </c>
      <c r="O253" s="355">
        <v>18</v>
      </c>
      <c r="P253" s="192">
        <f t="shared" si="38"/>
        <v>-28176836.699636705</v>
      </c>
      <c r="Q253" s="193">
        <f t="shared" si="39"/>
        <v>-0.79435239827422399</v>
      </c>
      <c r="R253" s="192">
        <f t="shared" si="47"/>
        <v>-3699.4049051720376</v>
      </c>
      <c r="S253" s="46"/>
      <c r="T253" s="70">
        <f t="shared" si="40"/>
        <v>-0.80404957036683522</v>
      </c>
      <c r="U253" s="70">
        <f t="shared" si="48"/>
        <v>-0.69395945072042664</v>
      </c>
      <c r="V253" s="93"/>
      <c r="W253" s="49"/>
      <c r="X253" s="100">
        <v>777</v>
      </c>
      <c r="Y253" s="95" t="s">
        <v>251</v>
      </c>
      <c r="Z253" s="96">
        <v>7594</v>
      </c>
      <c r="AA253" s="206">
        <v>24600293.486886088</v>
      </c>
      <c r="AB253" s="171">
        <v>6021476.5762525583</v>
      </c>
      <c r="AC253" s="207">
        <f t="shared" si="41"/>
        <v>30621770.063138645</v>
      </c>
      <c r="AD253" s="267">
        <v>-273690</v>
      </c>
      <c r="AE253" s="246">
        <v>5123376.6364980619</v>
      </c>
      <c r="AF253" s="208">
        <f t="shared" si="42"/>
        <v>35471456.699636705</v>
      </c>
      <c r="AG253" s="171">
        <f t="shared" si="43"/>
        <v>4670.984553547104</v>
      </c>
    </row>
    <row r="254" spans="1:33">
      <c r="A254" s="346">
        <v>778</v>
      </c>
      <c r="B254" s="25" t="s">
        <v>252</v>
      </c>
      <c r="C254" s="74">
        <v>6891</v>
      </c>
      <c r="D254" s="47">
        <v>523172</v>
      </c>
      <c r="E254" s="368">
        <f t="shared" si="44"/>
        <v>318458</v>
      </c>
      <c r="F254" s="309">
        <v>204566</v>
      </c>
      <c r="G254" s="244">
        <v>148</v>
      </c>
      <c r="H254" s="64">
        <v>3044071</v>
      </c>
      <c r="I254" s="229">
        <v>3567243</v>
      </c>
      <c r="J254" s="409">
        <v>-102452</v>
      </c>
      <c r="K254" s="365">
        <v>1355032</v>
      </c>
      <c r="L254" s="27">
        <f t="shared" si="45"/>
        <v>4819823</v>
      </c>
      <c r="M254" s="370">
        <f t="shared" si="46"/>
        <v>699.43738209258458</v>
      </c>
      <c r="N254" s="28">
        <v>695.36563172332887</v>
      </c>
      <c r="O254" s="355">
        <v>11</v>
      </c>
      <c r="P254" s="192">
        <f t="shared" si="38"/>
        <v>-22673586.935086574</v>
      </c>
      <c r="Q254" s="193">
        <f t="shared" si="39"/>
        <v>-0.82469169843319312</v>
      </c>
      <c r="R254" s="192">
        <f t="shared" si="47"/>
        <v>-3267.2932390423994</v>
      </c>
      <c r="S254" s="46"/>
      <c r="T254" s="70">
        <f t="shared" si="40"/>
        <v>-0.84579984726962565</v>
      </c>
      <c r="U254" s="70">
        <f t="shared" si="48"/>
        <v>-0.69631824848317025</v>
      </c>
      <c r="V254" s="93"/>
      <c r="W254" s="49"/>
      <c r="X254" s="100">
        <v>778</v>
      </c>
      <c r="Y254" s="95" t="s">
        <v>252</v>
      </c>
      <c r="Z254" s="96">
        <v>6931</v>
      </c>
      <c r="AA254" s="206">
        <v>17513430.043342359</v>
      </c>
      <c r="AB254" s="171">
        <v>5620418.6386202294</v>
      </c>
      <c r="AC254" s="207">
        <f t="shared" si="41"/>
        <v>23133848.681962587</v>
      </c>
      <c r="AD254" s="268">
        <v>-102452</v>
      </c>
      <c r="AE254" s="246">
        <v>4462013.2531239875</v>
      </c>
      <c r="AF254" s="208">
        <f t="shared" si="42"/>
        <v>27493409.935086574</v>
      </c>
      <c r="AG254" s="171">
        <f t="shared" si="43"/>
        <v>3966.7306211349842</v>
      </c>
    </row>
    <row r="255" spans="1:33">
      <c r="A255" s="346">
        <v>781</v>
      </c>
      <c r="B255" s="25" t="s">
        <v>253</v>
      </c>
      <c r="C255" s="74">
        <v>3584</v>
      </c>
      <c r="D255" s="47">
        <v>2634151</v>
      </c>
      <c r="E255" s="368">
        <f t="shared" si="44"/>
        <v>-627540</v>
      </c>
      <c r="F255" s="309">
        <v>1672898</v>
      </c>
      <c r="G255" s="244">
        <v>1588793</v>
      </c>
      <c r="H255" s="64">
        <v>542259</v>
      </c>
      <c r="I255" s="229">
        <v>3176410</v>
      </c>
      <c r="J255" s="409">
        <v>-360235</v>
      </c>
      <c r="K255" s="365">
        <v>787360</v>
      </c>
      <c r="L255" s="27">
        <f t="shared" si="45"/>
        <v>3603535</v>
      </c>
      <c r="M255" s="370">
        <f t="shared" si="46"/>
        <v>1005.4506138392857</v>
      </c>
      <c r="N255" s="28">
        <v>1014.2996199796374</v>
      </c>
      <c r="O255" s="355">
        <v>7</v>
      </c>
      <c r="P255" s="192">
        <f t="shared" si="38"/>
        <v>-11834840.65756635</v>
      </c>
      <c r="Q255" s="193">
        <f t="shared" si="39"/>
        <v>-0.76658587147191826</v>
      </c>
      <c r="R255" s="192">
        <f t="shared" si="47"/>
        <v>-3246.3741334937763</v>
      </c>
      <c r="S255" s="46"/>
      <c r="T255" s="70">
        <f t="shared" si="40"/>
        <v>-0.7588005985312849</v>
      </c>
      <c r="U255" s="70">
        <f t="shared" si="48"/>
        <v>-0.70055324289750143</v>
      </c>
      <c r="V255" s="93"/>
      <c r="W255" s="49"/>
      <c r="X255" s="100">
        <v>781</v>
      </c>
      <c r="Y255" s="95" t="s">
        <v>253</v>
      </c>
      <c r="Z255" s="96">
        <v>3631</v>
      </c>
      <c r="AA255" s="206">
        <v>10402709.461151809</v>
      </c>
      <c r="AB255" s="171">
        <v>2766518.9061582075</v>
      </c>
      <c r="AC255" s="207">
        <f t="shared" si="41"/>
        <v>13169228.367310015</v>
      </c>
      <c r="AD255" s="267">
        <v>-360235</v>
      </c>
      <c r="AE255" s="246">
        <v>2629382.290256334</v>
      </c>
      <c r="AF255" s="208">
        <f t="shared" si="42"/>
        <v>15438375.65756635</v>
      </c>
      <c r="AG255" s="171">
        <f t="shared" si="43"/>
        <v>4251.8247473330621</v>
      </c>
    </row>
    <row r="256" spans="1:33">
      <c r="A256" s="346">
        <v>783</v>
      </c>
      <c r="B256" s="25" t="s">
        <v>254</v>
      </c>
      <c r="C256" s="74">
        <v>6588</v>
      </c>
      <c r="D256" s="47">
        <v>1009968</v>
      </c>
      <c r="E256" s="368">
        <f t="shared" si="44"/>
        <v>222469</v>
      </c>
      <c r="F256" s="309">
        <v>482606</v>
      </c>
      <c r="G256" s="244">
        <v>304893</v>
      </c>
      <c r="H256" s="64">
        <v>1733538</v>
      </c>
      <c r="I256" s="229">
        <v>2743506</v>
      </c>
      <c r="J256" s="409">
        <v>-294267</v>
      </c>
      <c r="K256" s="365">
        <v>1241955</v>
      </c>
      <c r="L256" s="27">
        <f t="shared" si="45"/>
        <v>3691194</v>
      </c>
      <c r="M256" s="370">
        <f t="shared" si="46"/>
        <v>560.29052823315124</v>
      </c>
      <c r="N256" s="28">
        <v>560.52422458628416</v>
      </c>
      <c r="O256" s="355">
        <v>4</v>
      </c>
      <c r="P256" s="192">
        <f t="shared" si="38"/>
        <v>-12548396.917132638</v>
      </c>
      <c r="Q256" s="193">
        <f t="shared" si="39"/>
        <v>-0.77270400351613411</v>
      </c>
      <c r="R256" s="192">
        <f t="shared" si="47"/>
        <v>-1883.2230012782297</v>
      </c>
      <c r="S256" s="46"/>
      <c r="T256" s="70">
        <f t="shared" si="40"/>
        <v>-0.77930063887649981</v>
      </c>
      <c r="U256" s="70">
        <f t="shared" si="48"/>
        <v>-0.69729774114677179</v>
      </c>
      <c r="V256" s="93"/>
      <c r="W256" s="49"/>
      <c r="X256" s="100">
        <v>783</v>
      </c>
      <c r="Y256" s="95" t="s">
        <v>254</v>
      </c>
      <c r="Z256" s="96">
        <v>6646</v>
      </c>
      <c r="AA256" s="206">
        <v>10006517.226093465</v>
      </c>
      <c r="AB256" s="171">
        <v>2424447.6214430551</v>
      </c>
      <c r="AC256" s="207">
        <f t="shared" si="41"/>
        <v>12430964.847536521</v>
      </c>
      <c r="AD256" s="268">
        <v>-294267</v>
      </c>
      <c r="AE256" s="246">
        <v>4102893.0695961164</v>
      </c>
      <c r="AF256" s="208">
        <f t="shared" si="42"/>
        <v>16239590.917132638</v>
      </c>
      <c r="AG256" s="171">
        <f t="shared" si="43"/>
        <v>2443.513529511381</v>
      </c>
    </row>
    <row r="257" spans="1:33">
      <c r="A257" s="346">
        <v>785</v>
      </c>
      <c r="B257" s="25" t="s">
        <v>255</v>
      </c>
      <c r="C257" s="74">
        <v>2673</v>
      </c>
      <c r="D257" s="47">
        <v>3319357</v>
      </c>
      <c r="E257" s="368">
        <f t="shared" si="44"/>
        <v>1326637</v>
      </c>
      <c r="F257" s="309">
        <v>1122290</v>
      </c>
      <c r="G257" s="243">
        <v>870430</v>
      </c>
      <c r="H257" s="64">
        <v>1147280</v>
      </c>
      <c r="I257" s="229">
        <v>4466637</v>
      </c>
      <c r="J257" s="409">
        <v>193781</v>
      </c>
      <c r="K257" s="365">
        <v>590885</v>
      </c>
      <c r="L257" s="27">
        <f t="shared" si="45"/>
        <v>5251303</v>
      </c>
      <c r="M257" s="370">
        <f t="shared" si="46"/>
        <v>1964.5727646838759</v>
      </c>
      <c r="N257" s="28">
        <v>1936.7392148687677</v>
      </c>
      <c r="O257" s="355">
        <v>17</v>
      </c>
      <c r="P257" s="192">
        <f t="shared" si="38"/>
        <v>-10125616.077220371</v>
      </c>
      <c r="Q257" s="193">
        <f t="shared" si="39"/>
        <v>-0.65849446344688323</v>
      </c>
      <c r="R257" s="192">
        <f t="shared" si="47"/>
        <v>-3653.5927732117652</v>
      </c>
      <c r="S257" s="46"/>
      <c r="T257" s="70">
        <f t="shared" si="40"/>
        <v>-0.66256782014011484</v>
      </c>
      <c r="U257" s="70">
        <f t="shared" si="48"/>
        <v>-0.69635890079329887</v>
      </c>
      <c r="V257" s="93"/>
      <c r="W257" s="49"/>
      <c r="X257" s="100">
        <v>785</v>
      </c>
      <c r="Y257" s="95" t="s">
        <v>255</v>
      </c>
      <c r="Z257" s="96">
        <v>2737</v>
      </c>
      <c r="AA257" s="206">
        <v>10575183.847116223</v>
      </c>
      <c r="AB257" s="171">
        <v>2661956.1371458564</v>
      </c>
      <c r="AC257" s="207">
        <f t="shared" si="41"/>
        <v>13237139.984262079</v>
      </c>
      <c r="AD257" s="267">
        <v>193781</v>
      </c>
      <c r="AE257" s="246">
        <v>1945998.0929582927</v>
      </c>
      <c r="AF257" s="208">
        <f t="shared" si="42"/>
        <v>15376919.077220371</v>
      </c>
      <c r="AG257" s="171">
        <f t="shared" si="43"/>
        <v>5618.1655378956411</v>
      </c>
    </row>
    <row r="258" spans="1:33">
      <c r="A258" s="346">
        <v>790</v>
      </c>
      <c r="B258" s="25" t="s">
        <v>256</v>
      </c>
      <c r="C258" s="74">
        <v>23998</v>
      </c>
      <c r="D258" s="47">
        <v>6182827</v>
      </c>
      <c r="E258" s="368">
        <f t="shared" si="44"/>
        <v>2856578</v>
      </c>
      <c r="F258" s="309">
        <v>2153689</v>
      </c>
      <c r="G258" s="244">
        <v>1172560</v>
      </c>
      <c r="H258" s="64">
        <v>10005395</v>
      </c>
      <c r="I258" s="229">
        <v>16188223</v>
      </c>
      <c r="J258" s="409">
        <v>-2062635</v>
      </c>
      <c r="K258" s="365">
        <v>4467852</v>
      </c>
      <c r="L258" s="27">
        <f t="shared" si="45"/>
        <v>18593440</v>
      </c>
      <c r="M258" s="370">
        <f t="shared" si="46"/>
        <v>774.79123260271695</v>
      </c>
      <c r="N258" s="28">
        <v>774.81894464260608</v>
      </c>
      <c r="O258" s="355">
        <v>6</v>
      </c>
      <c r="P258" s="192">
        <f t="shared" si="38"/>
        <v>-57318274.933231771</v>
      </c>
      <c r="Q258" s="193">
        <f t="shared" si="39"/>
        <v>-0.75506494595262563</v>
      </c>
      <c r="R258" s="192">
        <f t="shared" si="47"/>
        <v>-2381.3585650536843</v>
      </c>
      <c r="S258" s="46"/>
      <c r="T258" s="70">
        <f t="shared" si="40"/>
        <v>-0.74416590166811403</v>
      </c>
      <c r="U258" s="70">
        <f t="shared" si="48"/>
        <v>-0.69602514778833435</v>
      </c>
      <c r="V258" s="93"/>
      <c r="W258" s="49"/>
      <c r="X258" s="100">
        <v>790</v>
      </c>
      <c r="Y258" s="95" t="s">
        <v>256</v>
      </c>
      <c r="Z258" s="96">
        <v>24052</v>
      </c>
      <c r="AA258" s="206">
        <v>45306331.25188382</v>
      </c>
      <c r="AB258" s="171">
        <v>17969921.231862497</v>
      </c>
      <c r="AC258" s="207">
        <f t="shared" si="41"/>
        <v>63276252.48374632</v>
      </c>
      <c r="AD258" s="268">
        <v>-2062635</v>
      </c>
      <c r="AE258" s="246">
        <v>14698097.449485449</v>
      </c>
      <c r="AF258" s="208">
        <f t="shared" si="42"/>
        <v>75911714.933231771</v>
      </c>
      <c r="AG258" s="171">
        <f t="shared" si="43"/>
        <v>3156.1497976564015</v>
      </c>
    </row>
    <row r="259" spans="1:33">
      <c r="A259" s="346">
        <v>791</v>
      </c>
      <c r="B259" s="25" t="s">
        <v>257</v>
      </c>
      <c r="C259" s="74">
        <v>5131</v>
      </c>
      <c r="D259" s="47">
        <v>4529152</v>
      </c>
      <c r="E259" s="368">
        <f t="shared" si="44"/>
        <v>3076608</v>
      </c>
      <c r="F259" s="309">
        <v>1140500</v>
      </c>
      <c r="G259" s="244">
        <v>312044</v>
      </c>
      <c r="H259" s="64">
        <v>2780392</v>
      </c>
      <c r="I259" s="229">
        <v>7309544</v>
      </c>
      <c r="J259" s="409">
        <v>-107294</v>
      </c>
      <c r="K259" s="365">
        <v>1210884</v>
      </c>
      <c r="L259" s="27">
        <f t="shared" si="45"/>
        <v>8413134</v>
      </c>
      <c r="M259" s="370">
        <f t="shared" si="46"/>
        <v>1639.6675112063924</v>
      </c>
      <c r="N259" s="28">
        <v>1633.0266480566665</v>
      </c>
      <c r="O259" s="355">
        <v>17</v>
      </c>
      <c r="P259" s="192">
        <f t="shared" si="38"/>
        <v>-16673312.71945839</v>
      </c>
      <c r="Q259" s="193">
        <f t="shared" si="39"/>
        <v>-0.66463429061580404</v>
      </c>
      <c r="R259" s="192">
        <f t="shared" si="47"/>
        <v>-3181.8675107921454</v>
      </c>
      <c r="S259" s="46"/>
      <c r="T259" s="70">
        <f t="shared" si="40"/>
        <v>-0.65452250350371577</v>
      </c>
      <c r="U259" s="70">
        <f t="shared" si="48"/>
        <v>-0.69997473222545636</v>
      </c>
      <c r="V259" s="93"/>
      <c r="W259" s="49"/>
      <c r="X259" s="100">
        <v>791</v>
      </c>
      <c r="Y259" s="95" t="s">
        <v>257</v>
      </c>
      <c r="Z259" s="96">
        <v>5203</v>
      </c>
      <c r="AA259" s="206">
        <v>15812647.083456455</v>
      </c>
      <c r="AB259" s="171">
        <v>5345153.5667477427</v>
      </c>
      <c r="AC259" s="207">
        <f t="shared" si="41"/>
        <v>21157800.650204197</v>
      </c>
      <c r="AD259" s="267">
        <v>-107294</v>
      </c>
      <c r="AE259" s="246">
        <v>4035940.0692541944</v>
      </c>
      <c r="AF259" s="208">
        <f t="shared" si="42"/>
        <v>25086446.71945839</v>
      </c>
      <c r="AG259" s="171">
        <f t="shared" si="43"/>
        <v>4821.5350219985376</v>
      </c>
    </row>
    <row r="260" spans="1:33">
      <c r="A260" s="346">
        <v>831</v>
      </c>
      <c r="B260" s="25" t="s">
        <v>258</v>
      </c>
      <c r="C260" s="74">
        <v>4595</v>
      </c>
      <c r="D260" s="47">
        <v>2423545</v>
      </c>
      <c r="E260" s="368">
        <f t="shared" si="44"/>
        <v>1750579</v>
      </c>
      <c r="F260" s="309">
        <v>277484</v>
      </c>
      <c r="G260" s="244">
        <v>395482</v>
      </c>
      <c r="H260" s="64">
        <v>833672</v>
      </c>
      <c r="I260" s="229">
        <v>3257218</v>
      </c>
      <c r="J260" s="409">
        <v>-1110649</v>
      </c>
      <c r="K260" s="365">
        <v>692541</v>
      </c>
      <c r="L260" s="27">
        <f t="shared" si="45"/>
        <v>2839110</v>
      </c>
      <c r="M260" s="370">
        <f t="shared" si="46"/>
        <v>617.86942328618068</v>
      </c>
      <c r="N260" s="28">
        <v>619.57399952963885</v>
      </c>
      <c r="O260" s="355">
        <v>9</v>
      </c>
      <c r="P260" s="192">
        <f t="shared" si="38"/>
        <v>-4292966.9815944973</v>
      </c>
      <c r="Q260" s="193">
        <f t="shared" si="39"/>
        <v>-0.60192381443346832</v>
      </c>
      <c r="R260" s="192">
        <f t="shared" si="47"/>
        <v>-923.20166176016699</v>
      </c>
      <c r="S260" s="46"/>
      <c r="T260" s="70">
        <f t="shared" si="40"/>
        <v>-0.45262351545350055</v>
      </c>
      <c r="U260" s="70">
        <f t="shared" si="48"/>
        <v>-0.69786097071596065</v>
      </c>
      <c r="V260" s="93"/>
      <c r="W260" s="49"/>
      <c r="X260" s="100">
        <v>831</v>
      </c>
      <c r="Y260" s="95" t="s">
        <v>258</v>
      </c>
      <c r="Z260" s="96">
        <v>4628</v>
      </c>
      <c r="AA260" s="206">
        <v>5293013.293699773</v>
      </c>
      <c r="AB260" s="171">
        <v>657585.77651530888</v>
      </c>
      <c r="AC260" s="207">
        <f t="shared" si="41"/>
        <v>5950599.0702150818</v>
      </c>
      <c r="AD260" s="268">
        <v>-1110649</v>
      </c>
      <c r="AE260" s="246">
        <v>2292126.9113794155</v>
      </c>
      <c r="AF260" s="208">
        <f t="shared" si="42"/>
        <v>7132076.9815944973</v>
      </c>
      <c r="AG260" s="171">
        <f t="shared" si="43"/>
        <v>1541.0710850463477</v>
      </c>
    </row>
    <row r="261" spans="1:33">
      <c r="A261" s="346">
        <v>832</v>
      </c>
      <c r="B261" s="25" t="s">
        <v>259</v>
      </c>
      <c r="C261" s="74">
        <v>3913</v>
      </c>
      <c r="D261" s="47">
        <v>6604557</v>
      </c>
      <c r="E261" s="368">
        <f t="shared" si="44"/>
        <v>3653618</v>
      </c>
      <c r="F261" s="309">
        <v>1776587</v>
      </c>
      <c r="G261" s="244">
        <v>1174352</v>
      </c>
      <c r="H261" s="64">
        <v>1421923</v>
      </c>
      <c r="I261" s="229">
        <v>8026480</v>
      </c>
      <c r="J261" s="409">
        <v>-82873</v>
      </c>
      <c r="K261" s="365">
        <v>780839</v>
      </c>
      <c r="L261" s="27">
        <f t="shared" si="45"/>
        <v>8724446</v>
      </c>
      <c r="M261" s="370">
        <f t="shared" si="46"/>
        <v>2229.6054178379759</v>
      </c>
      <c r="N261" s="28">
        <v>2236.4226409924672</v>
      </c>
      <c r="O261" s="355">
        <v>17</v>
      </c>
      <c r="P261" s="192">
        <f t="shared" si="38"/>
        <v>-11808843.601786129</v>
      </c>
      <c r="Q261" s="193">
        <f t="shared" si="39"/>
        <v>-0.57510724442122096</v>
      </c>
      <c r="R261" s="192">
        <f t="shared" si="47"/>
        <v>-3013.8291076436713</v>
      </c>
      <c r="S261" s="46"/>
      <c r="T261" s="70">
        <f t="shared" si="40"/>
        <v>-0.55576639315505327</v>
      </c>
      <c r="U261" s="70">
        <f t="shared" si="48"/>
        <v>-0.69354963812258807</v>
      </c>
      <c r="V261" s="93"/>
      <c r="W261" s="49"/>
      <c r="X261" s="100">
        <v>832</v>
      </c>
      <c r="Y261" s="95" t="s">
        <v>259</v>
      </c>
      <c r="Z261" s="96">
        <v>3916</v>
      </c>
      <c r="AA261" s="206">
        <v>14464411.751336411</v>
      </c>
      <c r="AB261" s="171">
        <v>3603739.5013479162</v>
      </c>
      <c r="AC261" s="207">
        <f t="shared" si="41"/>
        <v>18068151.252684325</v>
      </c>
      <c r="AD261" s="267">
        <v>-82873</v>
      </c>
      <c r="AE261" s="246">
        <v>2548011.3491018023</v>
      </c>
      <c r="AF261" s="208">
        <f t="shared" si="42"/>
        <v>20533289.601786129</v>
      </c>
      <c r="AG261" s="171">
        <f t="shared" si="43"/>
        <v>5243.4345254816471</v>
      </c>
    </row>
    <row r="262" spans="1:33">
      <c r="A262" s="346">
        <v>833</v>
      </c>
      <c r="B262" s="25" t="s">
        <v>260</v>
      </c>
      <c r="C262" s="74">
        <v>1677</v>
      </c>
      <c r="D262" s="47">
        <v>1350896</v>
      </c>
      <c r="E262" s="368">
        <f t="shared" si="44"/>
        <v>280760</v>
      </c>
      <c r="F262" s="309">
        <v>460472</v>
      </c>
      <c r="G262" s="244">
        <v>609664</v>
      </c>
      <c r="H262" s="64">
        <v>392070</v>
      </c>
      <c r="I262" s="229">
        <v>1742966</v>
      </c>
      <c r="J262" s="409">
        <v>-377556</v>
      </c>
      <c r="K262" s="365">
        <v>331390</v>
      </c>
      <c r="L262" s="27">
        <f t="shared" si="45"/>
        <v>1696800</v>
      </c>
      <c r="M262" s="370">
        <f t="shared" si="46"/>
        <v>1011.8067978533095</v>
      </c>
      <c r="N262" s="28">
        <v>1012.5260684074982</v>
      </c>
      <c r="O262" s="355">
        <v>2</v>
      </c>
      <c r="P262" s="192">
        <f t="shared" si="38"/>
        <v>-3353524.9140162328</v>
      </c>
      <c r="Q262" s="193">
        <f t="shared" si="39"/>
        <v>-0.66402161665067361</v>
      </c>
      <c r="R262" s="192">
        <f t="shared" si="47"/>
        <v>-2032.3914625543052</v>
      </c>
      <c r="S262" s="46"/>
      <c r="T262" s="70">
        <f t="shared" si="40"/>
        <v>-0.5976561944665042</v>
      </c>
      <c r="U262" s="70">
        <f t="shared" si="48"/>
        <v>-0.69759533915212124</v>
      </c>
      <c r="V262" s="93"/>
      <c r="W262" s="49"/>
      <c r="X262" s="100">
        <v>833</v>
      </c>
      <c r="Y262" s="95" t="s">
        <v>260</v>
      </c>
      <c r="Z262" s="96">
        <v>1659</v>
      </c>
      <c r="AA262" s="206">
        <v>3508032.7522423822</v>
      </c>
      <c r="AB262" s="171">
        <v>823998.64982898673</v>
      </c>
      <c r="AC262" s="207">
        <f t="shared" si="41"/>
        <v>4332031.4020713689</v>
      </c>
      <c r="AD262" s="268">
        <v>-377556</v>
      </c>
      <c r="AE262" s="246">
        <v>1095849.5119448639</v>
      </c>
      <c r="AF262" s="208">
        <f t="shared" si="42"/>
        <v>5050324.9140162328</v>
      </c>
      <c r="AG262" s="171">
        <f t="shared" si="43"/>
        <v>3044.1982604076147</v>
      </c>
    </row>
    <row r="263" spans="1:33">
      <c r="A263" s="346">
        <v>834</v>
      </c>
      <c r="B263" s="25" t="s">
        <v>261</v>
      </c>
      <c r="C263" s="74">
        <v>5967</v>
      </c>
      <c r="D263" s="47">
        <v>3022213</v>
      </c>
      <c r="E263" s="368">
        <f t="shared" si="44"/>
        <v>1098996</v>
      </c>
      <c r="F263" s="309">
        <v>1173682</v>
      </c>
      <c r="G263" s="244">
        <v>749535</v>
      </c>
      <c r="H263" s="64">
        <v>1533891</v>
      </c>
      <c r="I263" s="229">
        <v>4556105</v>
      </c>
      <c r="J263" s="409">
        <v>-1432150</v>
      </c>
      <c r="K263" s="365">
        <v>1107890</v>
      </c>
      <c r="L263" s="27">
        <f t="shared" si="45"/>
        <v>4231845</v>
      </c>
      <c r="M263" s="370">
        <f t="shared" si="46"/>
        <v>709.20814479638011</v>
      </c>
      <c r="N263" s="28">
        <v>712.07443124824556</v>
      </c>
      <c r="O263" s="355">
        <v>5</v>
      </c>
      <c r="P263" s="192">
        <f t="shared" si="38"/>
        <v>-9993201.5386586562</v>
      </c>
      <c r="Q263" s="193">
        <f t="shared" si="39"/>
        <v>-0.70250747591585461</v>
      </c>
      <c r="R263" s="192">
        <f t="shared" si="47"/>
        <v>-1655.3275165498062</v>
      </c>
      <c r="S263" s="46"/>
      <c r="T263" s="70">
        <f t="shared" si="40"/>
        <v>-0.61950493774796067</v>
      </c>
      <c r="U263" s="70">
        <f t="shared" si="48"/>
        <v>-0.69919195205265217</v>
      </c>
      <c r="V263" s="93"/>
      <c r="W263" s="49"/>
      <c r="X263" s="100">
        <v>834</v>
      </c>
      <c r="Y263" s="95" t="s">
        <v>261</v>
      </c>
      <c r="Z263" s="96">
        <v>6016</v>
      </c>
      <c r="AA263" s="206">
        <v>9015037.2335907165</v>
      </c>
      <c r="AB263" s="171">
        <v>2959112.8986967886</v>
      </c>
      <c r="AC263" s="207">
        <f t="shared" si="41"/>
        <v>11974150.132287506</v>
      </c>
      <c r="AD263" s="267">
        <v>-1432150</v>
      </c>
      <c r="AE263" s="246">
        <v>3683046.4063711497</v>
      </c>
      <c r="AF263" s="208">
        <f t="shared" si="42"/>
        <v>14225046.538658656</v>
      </c>
      <c r="AG263" s="171">
        <f t="shared" si="43"/>
        <v>2364.5356613461863</v>
      </c>
    </row>
    <row r="264" spans="1:33">
      <c r="A264" s="346">
        <v>837</v>
      </c>
      <c r="B264" s="25" t="s">
        <v>262</v>
      </c>
      <c r="C264" s="74">
        <v>244223</v>
      </c>
      <c r="D264" s="47">
        <v>-63198937</v>
      </c>
      <c r="E264" s="368">
        <f t="shared" si="44"/>
        <v>8525491</v>
      </c>
      <c r="F264" s="309">
        <v>-53845192</v>
      </c>
      <c r="G264" s="244">
        <v>-17879236</v>
      </c>
      <c r="H264" s="64">
        <v>4430428</v>
      </c>
      <c r="I264" s="229">
        <v>-58768509</v>
      </c>
      <c r="J264" s="409">
        <v>76130072</v>
      </c>
      <c r="K264" s="365">
        <v>36338986</v>
      </c>
      <c r="L264" s="27">
        <f t="shared" si="45"/>
        <v>53700549</v>
      </c>
      <c r="M264" s="370">
        <f t="shared" si="46"/>
        <v>219.88325833357217</v>
      </c>
      <c r="N264" s="28">
        <v>289.50374984468533</v>
      </c>
      <c r="O264" s="355">
        <v>6</v>
      </c>
      <c r="P264" s="192">
        <f t="shared" si="38"/>
        <v>-317858973.57721734</v>
      </c>
      <c r="Q264" s="193">
        <f t="shared" si="39"/>
        <v>-0.85547255355609952</v>
      </c>
      <c r="R264" s="192">
        <f t="shared" si="47"/>
        <v>-1321.7999260172917</v>
      </c>
      <c r="S264" s="46"/>
      <c r="T264" s="70">
        <f t="shared" si="40"/>
        <v>-1.3273130072453754</v>
      </c>
      <c r="U264" s="70">
        <f t="shared" si="48"/>
        <v>-0.68641146405585662</v>
      </c>
      <c r="V264" s="93"/>
      <c r="W264" s="49"/>
      <c r="X264" s="100">
        <v>837</v>
      </c>
      <c r="Y264" s="95" t="s">
        <v>262</v>
      </c>
      <c r="Z264" s="96">
        <v>241009</v>
      </c>
      <c r="AA264" s="206">
        <v>169703583.91210771</v>
      </c>
      <c r="AB264" s="171">
        <v>9844761.8581637256</v>
      </c>
      <c r="AC264" s="207">
        <f t="shared" si="41"/>
        <v>179548345.77027142</v>
      </c>
      <c r="AD264" s="268">
        <v>76130072</v>
      </c>
      <c r="AE264" s="246">
        <v>115881104.80694591</v>
      </c>
      <c r="AF264" s="208">
        <f t="shared" si="42"/>
        <v>371559522.57721734</v>
      </c>
      <c r="AG264" s="171">
        <f t="shared" si="43"/>
        <v>1541.6831843508639</v>
      </c>
    </row>
    <row r="265" spans="1:33">
      <c r="A265" s="346">
        <v>844</v>
      </c>
      <c r="B265" s="25" t="s">
        <v>263</v>
      </c>
      <c r="C265" s="74">
        <v>1479</v>
      </c>
      <c r="D265" s="47">
        <v>-169167</v>
      </c>
      <c r="E265" s="368">
        <f t="shared" si="44"/>
        <v>-79540</v>
      </c>
      <c r="F265" s="309">
        <v>31234</v>
      </c>
      <c r="G265" s="244">
        <v>-120861</v>
      </c>
      <c r="H265" s="64">
        <v>658008</v>
      </c>
      <c r="I265" s="229">
        <v>488842</v>
      </c>
      <c r="J265" s="409">
        <v>-322421</v>
      </c>
      <c r="K265" s="365">
        <v>363899</v>
      </c>
      <c r="L265" s="27">
        <f t="shared" si="45"/>
        <v>530320</v>
      </c>
      <c r="M265" s="370">
        <f t="shared" si="46"/>
        <v>358.56659905341445</v>
      </c>
      <c r="N265" s="28">
        <v>442.06553983139952</v>
      </c>
      <c r="O265" s="355">
        <v>11</v>
      </c>
      <c r="P265" s="192">
        <f t="shared" si="38"/>
        <v>-6355711.0035145739</v>
      </c>
      <c r="Q265" s="193">
        <f t="shared" si="39"/>
        <v>-0.92298611497256855</v>
      </c>
      <c r="R265" s="192">
        <f t="shared" si="47"/>
        <v>-4222.9576880487639</v>
      </c>
      <c r="S265" s="46"/>
      <c r="T265" s="70">
        <f t="shared" si="40"/>
        <v>-0.9185523317206169</v>
      </c>
      <c r="U265" s="70">
        <f t="shared" si="48"/>
        <v>-0.69839377844241834</v>
      </c>
      <c r="V265" s="93"/>
      <c r="W265" s="49"/>
      <c r="X265" s="100">
        <v>844</v>
      </c>
      <c r="Y265" s="95" t="s">
        <v>263</v>
      </c>
      <c r="Z265" s="96">
        <v>1503</v>
      </c>
      <c r="AA265" s="206">
        <v>4490428.9786403952</v>
      </c>
      <c r="AB265" s="171">
        <v>1511486.2428385809</v>
      </c>
      <c r="AC265" s="207">
        <f t="shared" si="41"/>
        <v>6001915.2214789763</v>
      </c>
      <c r="AD265" s="267">
        <v>-322421</v>
      </c>
      <c r="AE265" s="246">
        <v>1206536.7820355974</v>
      </c>
      <c r="AF265" s="208">
        <f t="shared" si="42"/>
        <v>6886031.0035145739</v>
      </c>
      <c r="AG265" s="171">
        <f t="shared" si="43"/>
        <v>4581.5242871021783</v>
      </c>
    </row>
    <row r="266" spans="1:33">
      <c r="A266" s="346">
        <v>845</v>
      </c>
      <c r="B266" s="25" t="s">
        <v>264</v>
      </c>
      <c r="C266" s="74">
        <v>2882</v>
      </c>
      <c r="D266" s="47">
        <v>2249715</v>
      </c>
      <c r="E266" s="368">
        <f t="shared" si="44"/>
        <v>2107581</v>
      </c>
      <c r="F266" s="309">
        <v>132328</v>
      </c>
      <c r="G266" s="244">
        <v>9806</v>
      </c>
      <c r="H266" s="64">
        <v>1323282</v>
      </c>
      <c r="I266" s="229">
        <v>3572996</v>
      </c>
      <c r="J266" s="409">
        <v>-107289</v>
      </c>
      <c r="K266" s="365">
        <v>576844</v>
      </c>
      <c r="L266" s="27">
        <f t="shared" si="45"/>
        <v>4042551</v>
      </c>
      <c r="M266" s="370">
        <f t="shared" si="46"/>
        <v>1402.6894517696044</v>
      </c>
      <c r="N266" s="28">
        <v>1394.7850447655385</v>
      </c>
      <c r="O266" s="355">
        <v>19</v>
      </c>
      <c r="P266" s="192">
        <f t="shared" si="38"/>
        <v>-7956780.7870812863</v>
      </c>
      <c r="Q266" s="193">
        <f t="shared" si="39"/>
        <v>-0.66310199003312098</v>
      </c>
      <c r="R266" s="192">
        <f t="shared" si="47"/>
        <v>-2699.6462019333994</v>
      </c>
      <c r="S266" s="46"/>
      <c r="T266" s="70">
        <f t="shared" si="40"/>
        <v>-0.65027706556745046</v>
      </c>
      <c r="U266" s="70">
        <f t="shared" si="48"/>
        <v>-0.69478719460081484</v>
      </c>
      <c r="V266" s="93"/>
      <c r="W266" s="49"/>
      <c r="X266" s="100">
        <v>845</v>
      </c>
      <c r="Y266" s="95" t="s">
        <v>264</v>
      </c>
      <c r="Z266" s="96">
        <v>2925</v>
      </c>
      <c r="AA266" s="206">
        <v>7865545.4151989501</v>
      </c>
      <c r="AB266" s="171">
        <v>2351102.2456055703</v>
      </c>
      <c r="AC266" s="207">
        <f t="shared" si="41"/>
        <v>10216647.660804521</v>
      </c>
      <c r="AD266" s="268">
        <v>-107289</v>
      </c>
      <c r="AE266" s="246">
        <v>1889973.1262767653</v>
      </c>
      <c r="AF266" s="208">
        <f t="shared" si="42"/>
        <v>11999331.787081286</v>
      </c>
      <c r="AG266" s="171">
        <f t="shared" si="43"/>
        <v>4102.335653703004</v>
      </c>
    </row>
    <row r="267" spans="1:33">
      <c r="A267" s="346">
        <v>846</v>
      </c>
      <c r="B267" s="25" t="s">
        <v>265</v>
      </c>
      <c r="C267" s="74">
        <v>4952</v>
      </c>
      <c r="D267" s="47">
        <v>3254453</v>
      </c>
      <c r="E267" s="368">
        <f t="shared" si="44"/>
        <v>773102</v>
      </c>
      <c r="F267" s="309">
        <v>1754703</v>
      </c>
      <c r="G267" s="244">
        <v>726648</v>
      </c>
      <c r="H267" s="64">
        <v>2947395</v>
      </c>
      <c r="I267" s="229">
        <v>6201848</v>
      </c>
      <c r="J267" s="409">
        <v>-451698</v>
      </c>
      <c r="K267" s="365">
        <v>1120087</v>
      </c>
      <c r="L267" s="27">
        <f t="shared" si="45"/>
        <v>6870237</v>
      </c>
      <c r="M267" s="370">
        <f t="shared" si="46"/>
        <v>1387.3661147011308</v>
      </c>
      <c r="N267" s="28">
        <v>1382.7281470431792</v>
      </c>
      <c r="O267" s="355">
        <v>14</v>
      </c>
      <c r="P267" s="192">
        <f t="shared" ref="P267:P303" si="49">L267-AF267</f>
        <v>-14042032.40030776</v>
      </c>
      <c r="Q267" s="193">
        <f t="shared" ref="Q267:Q303" si="50">P267/AF267</f>
        <v>-0.67147338873231555</v>
      </c>
      <c r="R267" s="192">
        <f t="shared" si="47"/>
        <v>-2800.1127399860461</v>
      </c>
      <c r="S267" s="46"/>
      <c r="T267" s="70">
        <f t="shared" ref="T267:T303" si="51">I267/AC267-1</f>
        <v>-0.64851059119733567</v>
      </c>
      <c r="U267" s="70">
        <f t="shared" si="48"/>
        <v>-0.69885981232082561</v>
      </c>
      <c r="V267" s="93"/>
      <c r="W267" s="49"/>
      <c r="X267" s="100">
        <v>846</v>
      </c>
      <c r="Y267" s="95" t="s">
        <v>265</v>
      </c>
      <c r="Z267" s="96">
        <v>4994</v>
      </c>
      <c r="AA267" s="206">
        <v>12592888.675741691</v>
      </c>
      <c r="AB267" s="171">
        <v>5051591.7685663383</v>
      </c>
      <c r="AC267" s="207">
        <f t="shared" ref="AC267:AC303" si="52">AA267+AB267</f>
        <v>17644480.444308028</v>
      </c>
      <c r="AD267" s="267">
        <v>-451698</v>
      </c>
      <c r="AE267" s="246">
        <v>3719486.9559997316</v>
      </c>
      <c r="AF267" s="208">
        <f t="shared" ref="AF267:AF303" si="53">SUM(AC267+AD267+AE267)</f>
        <v>20912269.40030776</v>
      </c>
      <c r="AG267" s="171">
        <f t="shared" ref="AG267:AG303" si="54">AF267/Z267</f>
        <v>4187.4788546871769</v>
      </c>
    </row>
    <row r="268" spans="1:33">
      <c r="A268" s="346">
        <v>848</v>
      </c>
      <c r="B268" s="25" t="s">
        <v>266</v>
      </c>
      <c r="C268" s="74">
        <v>4241</v>
      </c>
      <c r="D268" s="47">
        <v>2331420</v>
      </c>
      <c r="E268" s="368">
        <f t="shared" ref="E268:E303" si="55">D268-F268-G268</f>
        <v>1151297</v>
      </c>
      <c r="F268" s="309">
        <v>589499</v>
      </c>
      <c r="G268" s="244">
        <v>590624</v>
      </c>
      <c r="H268" s="64">
        <v>2436794</v>
      </c>
      <c r="I268" s="229">
        <v>4768214</v>
      </c>
      <c r="J268" s="409">
        <v>547289</v>
      </c>
      <c r="K268" s="365">
        <v>952176</v>
      </c>
      <c r="L268" s="27">
        <f t="shared" ref="L268:L303" si="56">SUM(I268:K268)</f>
        <v>6267679</v>
      </c>
      <c r="M268" s="370">
        <f t="shared" ref="M268:M303" si="57">L268/C268</f>
        <v>1477.877623202075</v>
      </c>
      <c r="N268" s="28">
        <v>1480.944753832742</v>
      </c>
      <c r="O268" s="355">
        <v>12</v>
      </c>
      <c r="P268" s="192">
        <f t="shared" si="49"/>
        <v>-12663986.954234391</v>
      </c>
      <c r="Q268" s="193">
        <f t="shared" si="50"/>
        <v>-0.6689314603822214</v>
      </c>
      <c r="R268" s="192">
        <f t="shared" ref="R268:R303" si="58">M268-AG268</f>
        <v>-2917.6798307645818</v>
      </c>
      <c r="S268" s="46"/>
      <c r="T268" s="70">
        <f t="shared" si="51"/>
        <v>-0.68668805962703772</v>
      </c>
      <c r="U268" s="70">
        <f t="shared" ref="U268:U303" si="59">K268/AE268-1</f>
        <v>-0.6992147195870555</v>
      </c>
      <c r="V268" s="93"/>
      <c r="W268" s="49"/>
      <c r="X268" s="100">
        <v>848</v>
      </c>
      <c r="Y268" s="95" t="s">
        <v>266</v>
      </c>
      <c r="Z268" s="96">
        <v>4307</v>
      </c>
      <c r="AA268" s="206">
        <v>10714355.049695775</v>
      </c>
      <c r="AB268" s="171">
        <v>4504388.2714939117</v>
      </c>
      <c r="AC268" s="207">
        <f t="shared" si="52"/>
        <v>15218743.321189687</v>
      </c>
      <c r="AD268" s="268">
        <v>547289</v>
      </c>
      <c r="AE268" s="246">
        <v>3165633.6330447053</v>
      </c>
      <c r="AF268" s="208">
        <f t="shared" si="53"/>
        <v>18931665.954234391</v>
      </c>
      <c r="AG268" s="171">
        <f t="shared" si="54"/>
        <v>4395.5574539666568</v>
      </c>
    </row>
    <row r="269" spans="1:33">
      <c r="A269" s="346">
        <v>849</v>
      </c>
      <c r="B269" s="25" t="s">
        <v>267</v>
      </c>
      <c r="C269" s="74">
        <v>2938</v>
      </c>
      <c r="D269" s="47">
        <v>2728973</v>
      </c>
      <c r="E269" s="368">
        <f t="shared" si="55"/>
        <v>1834341</v>
      </c>
      <c r="F269" s="309">
        <v>704345</v>
      </c>
      <c r="G269" s="244">
        <v>190287</v>
      </c>
      <c r="H269" s="64">
        <v>1535334</v>
      </c>
      <c r="I269" s="229">
        <v>4264307</v>
      </c>
      <c r="J269" s="409">
        <v>247305</v>
      </c>
      <c r="K269" s="365">
        <v>639876</v>
      </c>
      <c r="L269" s="27">
        <f t="shared" si="56"/>
        <v>5151488</v>
      </c>
      <c r="M269" s="370">
        <f t="shared" si="57"/>
        <v>1753.3995915588837</v>
      </c>
      <c r="N269" s="28">
        <v>1773.1593779849795</v>
      </c>
      <c r="O269" s="355">
        <v>16</v>
      </c>
      <c r="P269" s="192">
        <f t="shared" si="49"/>
        <v>-6972606.678400524</v>
      </c>
      <c r="Q269" s="193">
        <f t="shared" si="50"/>
        <v>-0.57510328509908892</v>
      </c>
      <c r="R269" s="192">
        <f t="shared" si="58"/>
        <v>-2334.2924780299645</v>
      </c>
      <c r="S269" s="46"/>
      <c r="T269" s="70">
        <f t="shared" si="51"/>
        <v>-0.56139956872857599</v>
      </c>
      <c r="U269" s="70">
        <f t="shared" si="59"/>
        <v>-0.70297138060603337</v>
      </c>
      <c r="V269" s="93"/>
      <c r="W269" s="49"/>
      <c r="X269" s="100">
        <v>849</v>
      </c>
      <c r="Y269" s="95" t="s">
        <v>267</v>
      </c>
      <c r="Z269" s="96">
        <v>2966</v>
      </c>
      <c r="AA269" s="206">
        <v>6585839.1372391544</v>
      </c>
      <c r="AB269" s="171">
        <v>3136693.4823447755</v>
      </c>
      <c r="AC269" s="207">
        <f t="shared" si="52"/>
        <v>9722532.6195839308</v>
      </c>
      <c r="AD269" s="267">
        <v>247305</v>
      </c>
      <c r="AE269" s="246">
        <v>2154257.0588165936</v>
      </c>
      <c r="AF269" s="208">
        <f t="shared" si="53"/>
        <v>12124094.678400524</v>
      </c>
      <c r="AG269" s="171">
        <f t="shared" si="54"/>
        <v>4087.6920695888484</v>
      </c>
    </row>
    <row r="270" spans="1:33">
      <c r="A270" s="346">
        <v>850</v>
      </c>
      <c r="B270" s="25" t="s">
        <v>268</v>
      </c>
      <c r="C270" s="74">
        <v>2387</v>
      </c>
      <c r="D270" s="47">
        <v>1846502</v>
      </c>
      <c r="E270" s="368">
        <f t="shared" si="55"/>
        <v>1268066</v>
      </c>
      <c r="F270" s="309">
        <v>284626</v>
      </c>
      <c r="G270" s="244">
        <v>293810</v>
      </c>
      <c r="H270" s="64">
        <v>832595</v>
      </c>
      <c r="I270" s="229">
        <v>2679097</v>
      </c>
      <c r="J270" s="409">
        <v>-478735</v>
      </c>
      <c r="K270" s="365">
        <v>428800</v>
      </c>
      <c r="L270" s="27">
        <f t="shared" si="56"/>
        <v>2629162</v>
      </c>
      <c r="M270" s="370">
        <f t="shared" si="57"/>
        <v>1101.4503560955175</v>
      </c>
      <c r="N270" s="28">
        <v>1116.222561834179</v>
      </c>
      <c r="O270" s="355">
        <v>13</v>
      </c>
      <c r="P270" s="192">
        <f t="shared" si="49"/>
        <v>-4505495.5971885053</v>
      </c>
      <c r="Q270" s="193">
        <f t="shared" si="50"/>
        <v>-0.63149429889444841</v>
      </c>
      <c r="R270" s="192">
        <f t="shared" si="58"/>
        <v>-1870.0855027918235</v>
      </c>
      <c r="S270" s="46"/>
      <c r="T270" s="70">
        <f t="shared" si="51"/>
        <v>-0.5675670014697709</v>
      </c>
      <c r="U270" s="70">
        <f t="shared" si="59"/>
        <v>-0.69759988848842902</v>
      </c>
      <c r="V270" s="93"/>
      <c r="W270" s="49"/>
      <c r="X270" s="100">
        <v>850</v>
      </c>
      <c r="Y270" s="95" t="s">
        <v>268</v>
      </c>
      <c r="Z270" s="96">
        <v>2401</v>
      </c>
      <c r="AA270" s="206">
        <v>4537160.4946933016</v>
      </c>
      <c r="AB270" s="171">
        <v>1658243.2073965571</v>
      </c>
      <c r="AC270" s="207">
        <f t="shared" si="52"/>
        <v>6195403.7020898592</v>
      </c>
      <c r="AD270" s="268">
        <v>-478735</v>
      </c>
      <c r="AE270" s="246">
        <v>1417988.8950986464</v>
      </c>
      <c r="AF270" s="208">
        <f t="shared" si="53"/>
        <v>7134657.5971885053</v>
      </c>
      <c r="AG270" s="171">
        <f t="shared" si="54"/>
        <v>2971.535858887341</v>
      </c>
    </row>
    <row r="271" spans="1:33">
      <c r="A271" s="346">
        <v>851</v>
      </c>
      <c r="B271" s="25" t="s">
        <v>269</v>
      </c>
      <c r="C271" s="74">
        <v>21333</v>
      </c>
      <c r="D271" s="47">
        <v>5566318</v>
      </c>
      <c r="E271" s="368">
        <f t="shared" si="55"/>
        <v>7507952</v>
      </c>
      <c r="F271" s="309">
        <v>-989765</v>
      </c>
      <c r="G271" s="244">
        <v>-951869</v>
      </c>
      <c r="H271" s="64">
        <v>6501141</v>
      </c>
      <c r="I271" s="229">
        <v>12067459</v>
      </c>
      <c r="J271" s="409">
        <v>-328591</v>
      </c>
      <c r="K271" s="365">
        <v>3291459</v>
      </c>
      <c r="L271" s="27">
        <f t="shared" si="56"/>
        <v>15030327</v>
      </c>
      <c r="M271" s="370">
        <f t="shared" si="57"/>
        <v>704.55758683729437</v>
      </c>
      <c r="N271" s="28">
        <v>294.37644438700261</v>
      </c>
      <c r="O271" s="355">
        <v>19</v>
      </c>
      <c r="P271" s="192">
        <f t="shared" si="49"/>
        <v>-31657097.966335215</v>
      </c>
      <c r="Q271" s="193">
        <f t="shared" si="50"/>
        <v>-0.67806476774339386</v>
      </c>
      <c r="R271" s="192">
        <f t="shared" si="58"/>
        <v>-1470.2886872734439</v>
      </c>
      <c r="S271" s="46"/>
      <c r="T271" s="70">
        <f t="shared" si="51"/>
        <v>-0.66695081534737355</v>
      </c>
      <c r="U271" s="70">
        <f t="shared" si="59"/>
        <v>-0.69474778048445462</v>
      </c>
      <c r="V271" s="93"/>
      <c r="W271" s="49"/>
      <c r="X271" s="100">
        <v>851</v>
      </c>
      <c r="Y271" s="95" t="s">
        <v>269</v>
      </c>
      <c r="Z271" s="96">
        <v>21467</v>
      </c>
      <c r="AA271" s="206">
        <v>27758030.97363713</v>
      </c>
      <c r="AB271" s="171">
        <v>8475232.9287695885</v>
      </c>
      <c r="AC271" s="207">
        <f t="shared" si="52"/>
        <v>36233263.902406722</v>
      </c>
      <c r="AD271" s="267">
        <v>-328591</v>
      </c>
      <c r="AE271" s="246">
        <v>10782752.063928491</v>
      </c>
      <c r="AF271" s="208">
        <f t="shared" si="53"/>
        <v>46687424.966335215</v>
      </c>
      <c r="AG271" s="171">
        <f t="shared" si="54"/>
        <v>2174.8462741107382</v>
      </c>
    </row>
    <row r="272" spans="1:33">
      <c r="A272" s="346">
        <v>853</v>
      </c>
      <c r="B272" s="25" t="s">
        <v>270</v>
      </c>
      <c r="C272" s="74">
        <v>195137</v>
      </c>
      <c r="D272" s="47">
        <v>8637766</v>
      </c>
      <c r="E272" s="368">
        <f t="shared" si="55"/>
        <v>23800677</v>
      </c>
      <c r="F272" s="309">
        <v>-17025421</v>
      </c>
      <c r="G272" s="244">
        <v>1862510</v>
      </c>
      <c r="H272" s="64">
        <v>-2685618</v>
      </c>
      <c r="I272" s="229">
        <v>5952148</v>
      </c>
      <c r="J272" s="409">
        <v>44856744</v>
      </c>
      <c r="K272" s="365">
        <v>31433326</v>
      </c>
      <c r="L272" s="27">
        <f t="shared" si="56"/>
        <v>82242218</v>
      </c>
      <c r="M272" s="370">
        <f t="shared" si="57"/>
        <v>421.45886223525008</v>
      </c>
      <c r="N272" s="28">
        <v>415.7890881390158</v>
      </c>
      <c r="O272" s="355">
        <v>2</v>
      </c>
      <c r="P272" s="192">
        <f t="shared" si="49"/>
        <v>-235796988.30933201</v>
      </c>
      <c r="Q272" s="193">
        <f t="shared" si="50"/>
        <v>-0.74140855476790057</v>
      </c>
      <c r="R272" s="192">
        <f t="shared" si="58"/>
        <v>-1214.6210298859489</v>
      </c>
      <c r="S272" s="46"/>
      <c r="T272" s="70">
        <f t="shared" si="51"/>
        <v>-0.9656008526396167</v>
      </c>
      <c r="U272" s="70">
        <f t="shared" si="59"/>
        <v>-0.68613946229275802</v>
      </c>
      <c r="V272" s="93"/>
      <c r="W272" s="49"/>
      <c r="X272" s="100">
        <v>853</v>
      </c>
      <c r="Y272" s="95" t="s">
        <v>270</v>
      </c>
      <c r="Z272" s="96">
        <v>194391</v>
      </c>
      <c r="AA272" s="206">
        <v>175956836.0605613</v>
      </c>
      <c r="AB272" s="171">
        <v>-2924989.1475486923</v>
      </c>
      <c r="AC272" s="207">
        <f t="shared" si="52"/>
        <v>173031846.91301259</v>
      </c>
      <c r="AD272" s="268">
        <v>44856744</v>
      </c>
      <c r="AE272" s="246">
        <v>100150615.39631942</v>
      </c>
      <c r="AF272" s="208">
        <f t="shared" si="53"/>
        <v>318039206.30933201</v>
      </c>
      <c r="AG272" s="171">
        <f t="shared" si="54"/>
        <v>1636.079892121199</v>
      </c>
    </row>
    <row r="273" spans="1:33">
      <c r="A273" s="346">
        <v>854</v>
      </c>
      <c r="B273" s="25" t="s">
        <v>271</v>
      </c>
      <c r="C273" s="74">
        <v>3296</v>
      </c>
      <c r="D273" s="47">
        <v>1887390</v>
      </c>
      <c r="E273" s="368">
        <f t="shared" si="55"/>
        <v>1177521</v>
      </c>
      <c r="F273" s="309">
        <v>515587</v>
      </c>
      <c r="G273" s="244">
        <v>194282</v>
      </c>
      <c r="H273" s="64">
        <v>1301770</v>
      </c>
      <c r="I273" s="229">
        <v>3189160</v>
      </c>
      <c r="J273" s="409">
        <v>-318879</v>
      </c>
      <c r="K273" s="365">
        <v>686609</v>
      </c>
      <c r="L273" s="27">
        <f t="shared" si="56"/>
        <v>3556890</v>
      </c>
      <c r="M273" s="370">
        <f t="shared" si="57"/>
        <v>1079.1535194174758</v>
      </c>
      <c r="N273" s="28">
        <v>1072.5301035766179</v>
      </c>
      <c r="O273" s="355">
        <v>19</v>
      </c>
      <c r="P273" s="192">
        <f t="shared" si="49"/>
        <v>-13429362.742891785</v>
      </c>
      <c r="Q273" s="193">
        <f t="shared" si="50"/>
        <v>-0.79060184410075685</v>
      </c>
      <c r="R273" s="192">
        <f t="shared" si="58"/>
        <v>-4061.9641388427499</v>
      </c>
      <c r="S273" s="46"/>
      <c r="T273" s="70">
        <f t="shared" si="51"/>
        <v>-0.78810878707494769</v>
      </c>
      <c r="U273" s="70">
        <f t="shared" si="59"/>
        <v>-0.69540913076126853</v>
      </c>
      <c r="V273" s="93"/>
      <c r="W273" s="49"/>
      <c r="X273" s="100">
        <v>854</v>
      </c>
      <c r="Y273" s="95" t="s">
        <v>271</v>
      </c>
      <c r="Z273" s="96">
        <v>3304</v>
      </c>
      <c r="AA273" s="206">
        <v>12414440.739218386</v>
      </c>
      <c r="AB273" s="171">
        <v>2636490.1416578949</v>
      </c>
      <c r="AC273" s="207">
        <f t="shared" si="52"/>
        <v>15050930.88087628</v>
      </c>
      <c r="AD273" s="267">
        <v>-318879</v>
      </c>
      <c r="AE273" s="246">
        <v>2254200.8620155035</v>
      </c>
      <c r="AF273" s="208">
        <f t="shared" si="53"/>
        <v>16986252.742891785</v>
      </c>
      <c r="AG273" s="171">
        <f t="shared" si="54"/>
        <v>5141.1176582602257</v>
      </c>
    </row>
    <row r="274" spans="1:33">
      <c r="A274" s="346">
        <v>857</v>
      </c>
      <c r="B274" s="25" t="s">
        <v>272</v>
      </c>
      <c r="C274" s="74">
        <v>2420</v>
      </c>
      <c r="D274" s="47">
        <v>-1870951</v>
      </c>
      <c r="E274" s="368">
        <f t="shared" si="55"/>
        <v>-10643</v>
      </c>
      <c r="F274" s="309">
        <v>-1109814</v>
      </c>
      <c r="G274" s="244">
        <v>-750494</v>
      </c>
      <c r="H274" s="64">
        <v>971581</v>
      </c>
      <c r="I274" s="229">
        <v>-899370</v>
      </c>
      <c r="J274" s="409">
        <v>201316</v>
      </c>
      <c r="K274" s="365">
        <v>543469</v>
      </c>
      <c r="L274" s="27">
        <f t="shared" si="56"/>
        <v>-154585</v>
      </c>
      <c r="M274" s="370">
        <f t="shared" si="57"/>
        <v>-63.878099173553721</v>
      </c>
      <c r="N274" s="28">
        <v>-64.909180011005574</v>
      </c>
      <c r="O274" s="355">
        <v>11</v>
      </c>
      <c r="P274" s="192">
        <f t="shared" si="49"/>
        <v>-11309466.331981415</v>
      </c>
      <c r="Q274" s="193">
        <f t="shared" si="50"/>
        <v>-1.0138580586739905</v>
      </c>
      <c r="R274" s="192">
        <f t="shared" si="58"/>
        <v>-4648.7039651749574</v>
      </c>
      <c r="S274" s="46"/>
      <c r="T274" s="70">
        <f t="shared" si="51"/>
        <v>-1.0982038339288533</v>
      </c>
      <c r="U274" s="70">
        <f t="shared" si="59"/>
        <v>-0.69729396816749856</v>
      </c>
      <c r="V274" s="93"/>
      <c r="W274" s="49"/>
      <c r="X274" s="100">
        <v>857</v>
      </c>
      <c r="Y274" s="95" t="s">
        <v>272</v>
      </c>
      <c r="Z274" s="96">
        <v>2433</v>
      </c>
      <c r="AA274" s="206">
        <v>6782081.0762923108</v>
      </c>
      <c r="AB274" s="171">
        <v>2376115.3404746172</v>
      </c>
      <c r="AC274" s="207">
        <f t="shared" si="52"/>
        <v>9158196.4167669285</v>
      </c>
      <c r="AD274" s="268">
        <v>201316</v>
      </c>
      <c r="AE274" s="246">
        <v>1795368.9152144869</v>
      </c>
      <c r="AF274" s="208">
        <f t="shared" si="53"/>
        <v>11154881.331981415</v>
      </c>
      <c r="AG274" s="171">
        <f t="shared" si="54"/>
        <v>4584.8258660014035</v>
      </c>
    </row>
    <row r="275" spans="1:33">
      <c r="A275" s="346">
        <v>858</v>
      </c>
      <c r="B275" s="25" t="s">
        <v>273</v>
      </c>
      <c r="C275" s="74">
        <v>39718</v>
      </c>
      <c r="D275" s="47">
        <v>26770345</v>
      </c>
      <c r="E275" s="368">
        <f t="shared" si="55"/>
        <v>20618427</v>
      </c>
      <c r="F275" s="309">
        <v>4186990</v>
      </c>
      <c r="G275" s="244">
        <v>1964928</v>
      </c>
      <c r="H275" s="64">
        <v>-703436</v>
      </c>
      <c r="I275" s="229">
        <v>26066909</v>
      </c>
      <c r="J275" s="409">
        <v>-3001162</v>
      </c>
      <c r="K275" s="365">
        <v>4701186</v>
      </c>
      <c r="L275" s="27">
        <f t="shared" si="56"/>
        <v>27766933</v>
      </c>
      <c r="M275" s="370">
        <f t="shared" si="57"/>
        <v>699.10199405810965</v>
      </c>
      <c r="N275" s="28">
        <v>613.55173093630958</v>
      </c>
      <c r="O275" s="355">
        <v>1</v>
      </c>
      <c r="P275" s="192">
        <f t="shared" si="49"/>
        <v>-8776088.3484319299</v>
      </c>
      <c r="Q275" s="193">
        <f t="shared" si="50"/>
        <v>-0.24015771068170078</v>
      </c>
      <c r="R275" s="192">
        <f t="shared" si="58"/>
        <v>-243.14129161942765</v>
      </c>
      <c r="S275" s="46"/>
      <c r="T275" s="70">
        <f t="shared" si="51"/>
        <v>5.4574827056384612E-2</v>
      </c>
      <c r="U275" s="70">
        <f t="shared" si="59"/>
        <v>-0.68291472130198061</v>
      </c>
      <c r="V275" s="93"/>
      <c r="W275" s="49"/>
      <c r="X275" s="100">
        <v>858</v>
      </c>
      <c r="Y275" s="95" t="s">
        <v>273</v>
      </c>
      <c r="Z275" s="96">
        <v>38783</v>
      </c>
      <c r="AA275" s="206">
        <v>34719605.204012901</v>
      </c>
      <c r="AB275" s="171">
        <v>-10001673.075137716</v>
      </c>
      <c r="AC275" s="207">
        <f t="shared" si="52"/>
        <v>24717932.128875185</v>
      </c>
      <c r="AD275" s="267">
        <v>-3001162</v>
      </c>
      <c r="AE275" s="246">
        <v>14826251.219556747</v>
      </c>
      <c r="AF275" s="208">
        <f t="shared" si="53"/>
        <v>36543021.34843193</v>
      </c>
      <c r="AG275" s="171">
        <f t="shared" si="54"/>
        <v>942.2432856775373</v>
      </c>
    </row>
    <row r="276" spans="1:33">
      <c r="A276" s="346">
        <v>859</v>
      </c>
      <c r="B276" s="25" t="s">
        <v>274</v>
      </c>
      <c r="C276" s="74">
        <v>6593</v>
      </c>
      <c r="D276" s="47">
        <v>7345015</v>
      </c>
      <c r="E276" s="368">
        <f t="shared" si="55"/>
        <v>10217520</v>
      </c>
      <c r="F276" s="309">
        <v>-1269966</v>
      </c>
      <c r="G276" s="244">
        <v>-1602539</v>
      </c>
      <c r="H276" s="64">
        <v>4826238</v>
      </c>
      <c r="I276" s="229">
        <v>12171253</v>
      </c>
      <c r="J276" s="409">
        <v>-1015472</v>
      </c>
      <c r="K276" s="365">
        <v>988609</v>
      </c>
      <c r="L276" s="27">
        <f t="shared" si="56"/>
        <v>12144390</v>
      </c>
      <c r="M276" s="370">
        <f t="shared" si="57"/>
        <v>1842.0127407856817</v>
      </c>
      <c r="N276" s="28">
        <v>1823.3283832775587</v>
      </c>
      <c r="O276" s="355">
        <v>17</v>
      </c>
      <c r="P276" s="192">
        <f t="shared" si="49"/>
        <v>-10255141.520016704</v>
      </c>
      <c r="Q276" s="193">
        <f t="shared" si="50"/>
        <v>-0.45782839301136669</v>
      </c>
      <c r="R276" s="192">
        <f t="shared" si="58"/>
        <v>-1550.3137047718988</v>
      </c>
      <c r="S276" s="46"/>
      <c r="T276" s="70">
        <f t="shared" si="51"/>
        <v>-0.39525730630132128</v>
      </c>
      <c r="U276" s="70">
        <f t="shared" si="59"/>
        <v>-0.6993894410682564</v>
      </c>
      <c r="V276" s="93"/>
      <c r="W276" s="49"/>
      <c r="X276" s="100">
        <v>859</v>
      </c>
      <c r="Y276" s="95" t="s">
        <v>274</v>
      </c>
      <c r="Z276" s="96">
        <v>6603</v>
      </c>
      <c r="AA276" s="206">
        <v>12838338.997067351</v>
      </c>
      <c r="AB276" s="171">
        <v>7287994.2795848399</v>
      </c>
      <c r="AC276" s="207">
        <f t="shared" si="52"/>
        <v>20126333.276652191</v>
      </c>
      <c r="AD276" s="268">
        <v>-1015472</v>
      </c>
      <c r="AE276" s="246">
        <v>3288670.2433645139</v>
      </c>
      <c r="AF276" s="208">
        <f t="shared" si="53"/>
        <v>22399531.520016704</v>
      </c>
      <c r="AG276" s="171">
        <f t="shared" si="54"/>
        <v>3392.3264455575804</v>
      </c>
    </row>
    <row r="277" spans="1:33">
      <c r="A277" s="346">
        <v>886</v>
      </c>
      <c r="B277" s="25" t="s">
        <v>275</v>
      </c>
      <c r="C277" s="74">
        <v>12669</v>
      </c>
      <c r="D277" s="47">
        <v>2844386</v>
      </c>
      <c r="E277" s="368">
        <f t="shared" si="55"/>
        <v>3550492</v>
      </c>
      <c r="F277" s="309">
        <v>-141053</v>
      </c>
      <c r="G277" s="244">
        <v>-565053</v>
      </c>
      <c r="H277" s="64">
        <v>4289665</v>
      </c>
      <c r="I277" s="229">
        <v>7134051</v>
      </c>
      <c r="J277" s="409">
        <v>-171841</v>
      </c>
      <c r="K277" s="365">
        <v>1952760</v>
      </c>
      <c r="L277" s="27">
        <f t="shared" si="56"/>
        <v>8914970</v>
      </c>
      <c r="M277" s="370">
        <f t="shared" si="57"/>
        <v>703.68379509037811</v>
      </c>
      <c r="N277" s="28">
        <v>698.59019240339705</v>
      </c>
      <c r="O277" s="355">
        <v>4</v>
      </c>
      <c r="P277" s="192">
        <f t="shared" si="49"/>
        <v>-17817829.864612613</v>
      </c>
      <c r="Q277" s="193">
        <f t="shared" si="50"/>
        <v>-0.66651566445903265</v>
      </c>
      <c r="R277" s="192">
        <f t="shared" si="58"/>
        <v>-1395.4759901167372</v>
      </c>
      <c r="S277" s="46"/>
      <c r="T277" s="70">
        <f t="shared" si="51"/>
        <v>-0.65182883117223822</v>
      </c>
      <c r="U277" s="70">
        <f t="shared" si="59"/>
        <v>-0.69557441986212343</v>
      </c>
      <c r="V277" s="93"/>
      <c r="W277" s="49"/>
      <c r="X277" s="100">
        <v>886</v>
      </c>
      <c r="Y277" s="95" t="s">
        <v>275</v>
      </c>
      <c r="Z277" s="96">
        <v>12735</v>
      </c>
      <c r="AA277" s="206">
        <v>15587683.601874271</v>
      </c>
      <c r="AB277" s="171">
        <v>4902384.6137658693</v>
      </c>
      <c r="AC277" s="207">
        <f t="shared" si="52"/>
        <v>20490068.215640143</v>
      </c>
      <c r="AD277" s="267">
        <v>-171841</v>
      </c>
      <c r="AE277" s="246">
        <v>6414572.6489724703</v>
      </c>
      <c r="AF277" s="208">
        <f t="shared" si="53"/>
        <v>26732799.864612613</v>
      </c>
      <c r="AG277" s="171">
        <f t="shared" si="54"/>
        <v>2099.1597852071154</v>
      </c>
    </row>
    <row r="278" spans="1:33">
      <c r="A278" s="346">
        <v>887</v>
      </c>
      <c r="B278" s="25" t="s">
        <v>276</v>
      </c>
      <c r="C278" s="74">
        <v>4669</v>
      </c>
      <c r="D278" s="47">
        <v>-337735</v>
      </c>
      <c r="E278" s="368">
        <f t="shared" si="55"/>
        <v>270032</v>
      </c>
      <c r="F278" s="309">
        <v>-413030</v>
      </c>
      <c r="G278" s="244">
        <v>-194737</v>
      </c>
      <c r="H278" s="64">
        <v>2399839</v>
      </c>
      <c r="I278" s="229">
        <v>2062104</v>
      </c>
      <c r="J278" s="409">
        <v>-287146</v>
      </c>
      <c r="K278" s="365">
        <v>1029185</v>
      </c>
      <c r="L278" s="27">
        <f t="shared" si="56"/>
        <v>2804143</v>
      </c>
      <c r="M278" s="370">
        <f t="shared" si="57"/>
        <v>600.58749196830161</v>
      </c>
      <c r="N278" s="28">
        <v>599.38989709447753</v>
      </c>
      <c r="O278" s="355">
        <v>6</v>
      </c>
      <c r="P278" s="192">
        <f t="shared" si="49"/>
        <v>-13450840.578932546</v>
      </c>
      <c r="Q278" s="193">
        <f t="shared" si="50"/>
        <v>-0.82749025944053611</v>
      </c>
      <c r="R278" s="192">
        <f t="shared" si="58"/>
        <v>-2899.624303667475</v>
      </c>
      <c r="S278" s="46"/>
      <c r="T278" s="70">
        <f t="shared" si="51"/>
        <v>-0.84290657799872692</v>
      </c>
      <c r="U278" s="70">
        <f t="shared" si="59"/>
        <v>-0.69867400412891767</v>
      </c>
      <c r="V278" s="93"/>
      <c r="W278" s="49"/>
      <c r="X278" s="100">
        <v>887</v>
      </c>
      <c r="Y278" s="95" t="s">
        <v>276</v>
      </c>
      <c r="Z278" s="96">
        <v>4644</v>
      </c>
      <c r="AA278" s="206">
        <v>8764951.5059160925</v>
      </c>
      <c r="AB278" s="171">
        <v>4361657.9582490539</v>
      </c>
      <c r="AC278" s="207">
        <f t="shared" si="52"/>
        <v>13126609.464165147</v>
      </c>
      <c r="AD278" s="268">
        <v>-287146</v>
      </c>
      <c r="AE278" s="246">
        <v>3415520.1147673996</v>
      </c>
      <c r="AF278" s="208">
        <f t="shared" si="53"/>
        <v>16254983.578932546</v>
      </c>
      <c r="AG278" s="171">
        <f t="shared" si="54"/>
        <v>3500.2117956357765</v>
      </c>
    </row>
    <row r="279" spans="1:33">
      <c r="A279" s="346">
        <v>889</v>
      </c>
      <c r="B279" s="25" t="s">
        <v>277</v>
      </c>
      <c r="C279" s="74">
        <v>2568</v>
      </c>
      <c r="D279" s="47">
        <v>3548344</v>
      </c>
      <c r="E279" s="368">
        <f t="shared" si="55"/>
        <v>2030618</v>
      </c>
      <c r="F279" s="309">
        <v>1089285</v>
      </c>
      <c r="G279" s="244">
        <v>428441</v>
      </c>
      <c r="H279" s="64">
        <v>1009703</v>
      </c>
      <c r="I279" s="229">
        <v>4558047</v>
      </c>
      <c r="J279" s="409">
        <v>303421</v>
      </c>
      <c r="K279" s="365">
        <v>547505</v>
      </c>
      <c r="L279" s="27">
        <f t="shared" si="56"/>
        <v>5408973</v>
      </c>
      <c r="M279" s="370">
        <f t="shared" si="57"/>
        <v>2106.2978971962616</v>
      </c>
      <c r="N279" s="28">
        <v>2073.3603653994564</v>
      </c>
      <c r="O279" s="355">
        <v>17</v>
      </c>
      <c r="P279" s="192">
        <f t="shared" si="49"/>
        <v>-7314450.5487324242</v>
      </c>
      <c r="Q279" s="193">
        <f t="shared" si="50"/>
        <v>-0.57488069313397405</v>
      </c>
      <c r="R279" s="192">
        <f t="shared" si="58"/>
        <v>-2751.8248781883981</v>
      </c>
      <c r="S279" s="46"/>
      <c r="T279" s="70">
        <f t="shared" si="51"/>
        <v>-0.5708776276884584</v>
      </c>
      <c r="U279" s="70">
        <f t="shared" si="59"/>
        <v>-0.69552849166495556</v>
      </c>
      <c r="V279" s="93"/>
      <c r="W279" s="49"/>
      <c r="X279" s="100">
        <v>889</v>
      </c>
      <c r="Y279" s="95" t="s">
        <v>277</v>
      </c>
      <c r="Z279" s="96">
        <v>2619</v>
      </c>
      <c r="AA279" s="206">
        <v>8131910.992199678</v>
      </c>
      <c r="AB279" s="171">
        <v>2489877.3229778665</v>
      </c>
      <c r="AC279" s="207">
        <f t="shared" si="52"/>
        <v>10621788.315177545</v>
      </c>
      <c r="AD279" s="267">
        <v>303421</v>
      </c>
      <c r="AE279" s="246">
        <v>1798214.233554879</v>
      </c>
      <c r="AF279" s="208">
        <f t="shared" si="53"/>
        <v>12723423.548732424</v>
      </c>
      <c r="AG279" s="171">
        <f t="shared" si="54"/>
        <v>4858.1227753846597</v>
      </c>
    </row>
    <row r="280" spans="1:33">
      <c r="A280" s="346">
        <v>890</v>
      </c>
      <c r="B280" s="25" t="s">
        <v>278</v>
      </c>
      <c r="C280" s="74">
        <v>1176</v>
      </c>
      <c r="D280" s="47">
        <v>2561727</v>
      </c>
      <c r="E280" s="368">
        <f t="shared" si="55"/>
        <v>1865208</v>
      </c>
      <c r="F280" s="309">
        <v>119374</v>
      </c>
      <c r="G280" s="244">
        <v>577145</v>
      </c>
      <c r="H280" s="64">
        <v>493192</v>
      </c>
      <c r="I280" s="229">
        <v>3054919</v>
      </c>
      <c r="J280" s="409">
        <v>409504</v>
      </c>
      <c r="K280" s="365">
        <v>238011</v>
      </c>
      <c r="L280" s="27">
        <f t="shared" si="56"/>
        <v>3702434</v>
      </c>
      <c r="M280" s="370">
        <f t="shared" si="57"/>
        <v>3148.3282312925171</v>
      </c>
      <c r="N280" s="28">
        <v>3160.0009894242339</v>
      </c>
      <c r="O280" s="355">
        <v>19</v>
      </c>
      <c r="P280" s="192">
        <f t="shared" si="49"/>
        <v>-4395289.7755734734</v>
      </c>
      <c r="Q280" s="193">
        <f t="shared" si="50"/>
        <v>-0.54278089712466182</v>
      </c>
      <c r="R280" s="192">
        <f t="shared" si="58"/>
        <v>-3494.5952925577481</v>
      </c>
      <c r="S280" s="46"/>
      <c r="T280" s="70">
        <f t="shared" si="51"/>
        <v>-0.55851706636297349</v>
      </c>
      <c r="U280" s="70">
        <f t="shared" si="59"/>
        <v>-0.69030899011495683</v>
      </c>
      <c r="V280" s="93"/>
      <c r="W280" s="49"/>
      <c r="X280" s="100">
        <v>890</v>
      </c>
      <c r="Y280" s="95" t="s">
        <v>278</v>
      </c>
      <c r="Z280" s="96">
        <v>1219</v>
      </c>
      <c r="AA280" s="206">
        <v>6091171.8639524952</v>
      </c>
      <c r="AB280" s="171">
        <v>828504.45248617942</v>
      </c>
      <c r="AC280" s="207">
        <f t="shared" si="52"/>
        <v>6919676.3164386749</v>
      </c>
      <c r="AD280" s="268">
        <v>409504</v>
      </c>
      <c r="AE280" s="246">
        <v>768543.45913479803</v>
      </c>
      <c r="AF280" s="208">
        <f t="shared" si="53"/>
        <v>8097723.7755734734</v>
      </c>
      <c r="AG280" s="171">
        <f t="shared" si="54"/>
        <v>6642.9235238502652</v>
      </c>
    </row>
    <row r="281" spans="1:33">
      <c r="A281" s="346">
        <v>892</v>
      </c>
      <c r="B281" s="25" t="s">
        <v>279</v>
      </c>
      <c r="C281" s="74">
        <v>3634</v>
      </c>
      <c r="D281" s="47">
        <v>4391283</v>
      </c>
      <c r="E281" s="368">
        <f t="shared" si="55"/>
        <v>3883273</v>
      </c>
      <c r="F281" s="309">
        <v>377504</v>
      </c>
      <c r="G281" s="244">
        <v>130506</v>
      </c>
      <c r="H281" s="64">
        <v>2042123</v>
      </c>
      <c r="I281" s="229">
        <v>6433406</v>
      </c>
      <c r="J281" s="409">
        <v>-623488</v>
      </c>
      <c r="K281" s="365">
        <v>602097</v>
      </c>
      <c r="L281" s="27">
        <f t="shared" si="56"/>
        <v>6412015</v>
      </c>
      <c r="M281" s="370">
        <f t="shared" si="57"/>
        <v>1764.4510181618052</v>
      </c>
      <c r="N281" s="28">
        <v>1718.3562006003649</v>
      </c>
      <c r="O281" s="355">
        <v>13</v>
      </c>
      <c r="P281" s="192">
        <f t="shared" si="49"/>
        <v>-4418502.9083381146</v>
      </c>
      <c r="Q281" s="193">
        <f t="shared" si="50"/>
        <v>-0.40796783180021634</v>
      </c>
      <c r="R281" s="192">
        <f t="shared" si="58"/>
        <v>-1206.0695271860045</v>
      </c>
      <c r="S281" s="46"/>
      <c r="T281" s="70">
        <f t="shared" si="51"/>
        <v>-0.31966496380587983</v>
      </c>
      <c r="U281" s="70">
        <f t="shared" si="59"/>
        <v>-0.69861603253726878</v>
      </c>
      <c r="V281" s="93"/>
      <c r="W281" s="49"/>
      <c r="X281" s="100">
        <v>892</v>
      </c>
      <c r="Y281" s="95" t="s">
        <v>279</v>
      </c>
      <c r="Z281" s="96">
        <v>3646</v>
      </c>
      <c r="AA281" s="206">
        <v>5905672.470319787</v>
      </c>
      <c r="AB281" s="171">
        <v>3550559.6179014561</v>
      </c>
      <c r="AC281" s="207">
        <f t="shared" si="52"/>
        <v>9456232.0882212427</v>
      </c>
      <c r="AD281" s="267">
        <v>-623488</v>
      </c>
      <c r="AE281" s="246">
        <v>1997773.8201168729</v>
      </c>
      <c r="AF281" s="208">
        <f t="shared" si="53"/>
        <v>10830517.908338115</v>
      </c>
      <c r="AG281" s="171">
        <f t="shared" si="54"/>
        <v>2970.5205453478097</v>
      </c>
    </row>
    <row r="282" spans="1:33">
      <c r="A282" s="346">
        <v>893</v>
      </c>
      <c r="B282" s="25" t="s">
        <v>280</v>
      </c>
      <c r="C282" s="74">
        <v>7497</v>
      </c>
      <c r="D282" s="47">
        <v>5671398</v>
      </c>
      <c r="E282" s="368">
        <f t="shared" si="55"/>
        <v>6499327</v>
      </c>
      <c r="F282" s="309">
        <v>-632871</v>
      </c>
      <c r="G282" s="244">
        <v>-195058</v>
      </c>
      <c r="H282" s="64">
        <v>2204497</v>
      </c>
      <c r="I282" s="229">
        <v>7875895</v>
      </c>
      <c r="J282" s="409">
        <v>-368958</v>
      </c>
      <c r="K282" s="365">
        <v>1477559</v>
      </c>
      <c r="L282" s="27">
        <f t="shared" si="56"/>
        <v>8984496</v>
      </c>
      <c r="M282" s="370">
        <f t="shared" si="57"/>
        <v>1198.4121648659464</v>
      </c>
      <c r="N282" s="28">
        <v>1163.5107650988375</v>
      </c>
      <c r="O282" s="355">
        <v>15</v>
      </c>
      <c r="P282" s="192">
        <f t="shared" si="49"/>
        <v>-15496576.921794116</v>
      </c>
      <c r="Q282" s="193">
        <f t="shared" si="50"/>
        <v>-0.63300235946760275</v>
      </c>
      <c r="R282" s="192">
        <f t="shared" si="58"/>
        <v>-2074.8961546679639</v>
      </c>
      <c r="S282" s="46"/>
      <c r="T282" s="70">
        <f t="shared" si="51"/>
        <v>-0.60515396089604567</v>
      </c>
      <c r="U282" s="70">
        <f t="shared" si="59"/>
        <v>-0.69865915340059692</v>
      </c>
      <c r="V282" s="93"/>
      <c r="W282" s="49"/>
      <c r="X282" s="100">
        <v>893</v>
      </c>
      <c r="Y282" s="95" t="s">
        <v>280</v>
      </c>
      <c r="Z282" s="96">
        <v>7479</v>
      </c>
      <c r="AA282" s="206">
        <v>14876441.430275984</v>
      </c>
      <c r="AB282" s="171">
        <v>5070307.9859602749</v>
      </c>
      <c r="AC282" s="207">
        <f t="shared" si="52"/>
        <v>19946749.416236259</v>
      </c>
      <c r="AD282" s="268">
        <v>-368958</v>
      </c>
      <c r="AE282" s="246">
        <v>4903281.5055578556</v>
      </c>
      <c r="AF282" s="208">
        <f t="shared" si="53"/>
        <v>24481072.921794116</v>
      </c>
      <c r="AG282" s="171">
        <f t="shared" si="54"/>
        <v>3273.3083195339104</v>
      </c>
    </row>
    <row r="283" spans="1:33">
      <c r="A283" s="346">
        <v>895</v>
      </c>
      <c r="B283" s="25" t="s">
        <v>281</v>
      </c>
      <c r="C283" s="74">
        <v>15463</v>
      </c>
      <c r="D283" s="47">
        <v>4710455</v>
      </c>
      <c r="E283" s="368">
        <f t="shared" si="55"/>
        <v>1916776</v>
      </c>
      <c r="F283" s="309">
        <v>1087191</v>
      </c>
      <c r="G283" s="244">
        <v>1706488</v>
      </c>
      <c r="H283" s="64">
        <v>1470319</v>
      </c>
      <c r="I283" s="229">
        <v>6180774</v>
      </c>
      <c r="J283" s="409">
        <v>-1740885</v>
      </c>
      <c r="K283" s="365">
        <v>2586047</v>
      </c>
      <c r="L283" s="27">
        <f t="shared" si="56"/>
        <v>7025936</v>
      </c>
      <c r="M283" s="370">
        <f t="shared" si="57"/>
        <v>454.370820668693</v>
      </c>
      <c r="N283" s="28">
        <v>451.37599912324652</v>
      </c>
      <c r="O283" s="355">
        <v>2</v>
      </c>
      <c r="P283" s="192">
        <f t="shared" si="49"/>
        <v>-26852032.404353976</v>
      </c>
      <c r="Q283" s="193">
        <f t="shared" si="50"/>
        <v>-0.792610468368669</v>
      </c>
      <c r="R283" s="192">
        <f t="shared" si="58"/>
        <v>-1748.6444221687357</v>
      </c>
      <c r="S283" s="46"/>
      <c r="T283" s="70">
        <f t="shared" si="51"/>
        <v>-0.77302788191422933</v>
      </c>
      <c r="U283" s="70">
        <f t="shared" si="59"/>
        <v>-0.69167585235322848</v>
      </c>
      <c r="V283" s="93"/>
      <c r="W283" s="49"/>
      <c r="X283" s="100">
        <v>895</v>
      </c>
      <c r="Y283" s="95" t="s">
        <v>281</v>
      </c>
      <c r="Z283" s="96">
        <v>15378</v>
      </c>
      <c r="AA283" s="206">
        <v>23641478.61572402</v>
      </c>
      <c r="AB283" s="171">
        <v>3589945.4557751114</v>
      </c>
      <c r="AC283" s="207">
        <f t="shared" si="52"/>
        <v>27231424.071499132</v>
      </c>
      <c r="AD283" s="267">
        <v>-1740885</v>
      </c>
      <c r="AE283" s="246">
        <v>8387429.3328548474</v>
      </c>
      <c r="AF283" s="208">
        <f t="shared" si="53"/>
        <v>33877968.404353976</v>
      </c>
      <c r="AG283" s="171">
        <f t="shared" si="54"/>
        <v>2203.0152428374286</v>
      </c>
    </row>
    <row r="284" spans="1:33">
      <c r="A284" s="346">
        <v>905</v>
      </c>
      <c r="B284" s="25" t="s">
        <v>282</v>
      </c>
      <c r="C284" s="74">
        <v>67615</v>
      </c>
      <c r="D284" s="47">
        <v>7384510</v>
      </c>
      <c r="E284" s="368">
        <f t="shared" si="55"/>
        <v>21540502</v>
      </c>
      <c r="F284" s="309">
        <v>-9982524</v>
      </c>
      <c r="G284" s="244">
        <v>-4173468</v>
      </c>
      <c r="H284" s="64">
        <v>2607194</v>
      </c>
      <c r="I284" s="229">
        <v>9991704</v>
      </c>
      <c r="J284" s="409">
        <v>27700710</v>
      </c>
      <c r="K284" s="365">
        <v>10481372</v>
      </c>
      <c r="L284" s="27">
        <f t="shared" si="56"/>
        <v>48173786</v>
      </c>
      <c r="M284" s="370">
        <f t="shared" si="57"/>
        <v>712.47187754196557</v>
      </c>
      <c r="N284" s="28">
        <v>668.05490770644963</v>
      </c>
      <c r="O284" s="355">
        <v>15</v>
      </c>
      <c r="P284" s="192">
        <f t="shared" si="49"/>
        <v>-91839934.001994759</v>
      </c>
      <c r="Q284" s="193">
        <f t="shared" si="50"/>
        <v>-0.65593524692213256</v>
      </c>
      <c r="R284" s="192">
        <f t="shared" si="58"/>
        <v>-1360.239407294599</v>
      </c>
      <c r="S284" s="46"/>
      <c r="T284" s="70">
        <f t="shared" si="51"/>
        <v>-0.87301876133330536</v>
      </c>
      <c r="U284" s="70">
        <f t="shared" si="59"/>
        <v>-0.68830071435358731</v>
      </c>
      <c r="V284" s="93"/>
      <c r="W284" s="49"/>
      <c r="X284" s="100">
        <v>905</v>
      </c>
      <c r="Y284" s="95" t="s">
        <v>282</v>
      </c>
      <c r="Z284" s="96">
        <v>67551</v>
      </c>
      <c r="AA284" s="206">
        <v>73786939.824964106</v>
      </c>
      <c r="AB284" s="171">
        <v>4899518.9378663776</v>
      </c>
      <c r="AC284" s="207">
        <f t="shared" si="52"/>
        <v>78686458.762830481</v>
      </c>
      <c r="AD284" s="268">
        <v>27700710</v>
      </c>
      <c r="AE284" s="246">
        <v>33626551.239164285</v>
      </c>
      <c r="AF284" s="208">
        <f t="shared" si="53"/>
        <v>140013720.00199476</v>
      </c>
      <c r="AG284" s="171">
        <f t="shared" si="54"/>
        <v>2072.7112848365646</v>
      </c>
    </row>
    <row r="285" spans="1:33">
      <c r="A285" s="346">
        <v>908</v>
      </c>
      <c r="B285" s="25" t="s">
        <v>283</v>
      </c>
      <c r="C285" s="74">
        <v>20695</v>
      </c>
      <c r="D285" s="47">
        <v>4379279</v>
      </c>
      <c r="E285" s="368">
        <f t="shared" si="55"/>
        <v>4314102</v>
      </c>
      <c r="F285" s="309">
        <v>-196172</v>
      </c>
      <c r="G285" s="244">
        <v>261349</v>
      </c>
      <c r="H285" s="64">
        <v>4395559</v>
      </c>
      <c r="I285" s="229">
        <v>8774838</v>
      </c>
      <c r="J285" s="409">
        <v>883573</v>
      </c>
      <c r="K285" s="365">
        <v>2963092</v>
      </c>
      <c r="L285" s="27">
        <f t="shared" si="56"/>
        <v>12621503</v>
      </c>
      <c r="M285" s="370">
        <f t="shared" si="57"/>
        <v>609.88175887895625</v>
      </c>
      <c r="N285" s="28">
        <v>596.12123889162945</v>
      </c>
      <c r="O285" s="355">
        <v>6</v>
      </c>
      <c r="P285" s="192">
        <f t="shared" si="49"/>
        <v>-33973431.691457152</v>
      </c>
      <c r="Q285" s="193">
        <f t="shared" si="50"/>
        <v>-0.72912285243927899</v>
      </c>
      <c r="R285" s="192">
        <f t="shared" si="58"/>
        <v>-1634.0351537845236</v>
      </c>
      <c r="S285" s="46"/>
      <c r="T285" s="70">
        <f t="shared" si="51"/>
        <v>-0.75775286213599879</v>
      </c>
      <c r="U285" s="70">
        <f t="shared" si="59"/>
        <v>-0.68772387969531201</v>
      </c>
      <c r="V285" s="93"/>
      <c r="W285" s="49"/>
      <c r="X285" s="100">
        <v>908</v>
      </c>
      <c r="Y285" s="95" t="s">
        <v>283</v>
      </c>
      <c r="Z285" s="96">
        <v>20765</v>
      </c>
      <c r="AA285" s="206">
        <v>32010236.300840948</v>
      </c>
      <c r="AB285" s="171">
        <v>4212433.1489266707</v>
      </c>
      <c r="AC285" s="207">
        <f t="shared" si="52"/>
        <v>36222669.449767619</v>
      </c>
      <c r="AD285" s="267">
        <v>883573</v>
      </c>
      <c r="AE285" s="246">
        <v>9488692.2416895311</v>
      </c>
      <c r="AF285" s="208">
        <f t="shared" si="53"/>
        <v>46594934.691457152</v>
      </c>
      <c r="AG285" s="171">
        <f t="shared" si="54"/>
        <v>2243.9169126634797</v>
      </c>
    </row>
    <row r="286" spans="1:33">
      <c r="A286" s="346">
        <v>915</v>
      </c>
      <c r="B286" s="25" t="s">
        <v>284</v>
      </c>
      <c r="C286" s="74">
        <v>19973</v>
      </c>
      <c r="D286" s="47">
        <v>-1281</v>
      </c>
      <c r="E286" s="368">
        <f t="shared" si="55"/>
        <v>-1808328</v>
      </c>
      <c r="F286" s="309">
        <v>773634</v>
      </c>
      <c r="G286" s="244">
        <v>1033413</v>
      </c>
      <c r="H286" s="64">
        <v>6452902</v>
      </c>
      <c r="I286" s="229">
        <v>6451621</v>
      </c>
      <c r="J286" s="409">
        <v>-2374377</v>
      </c>
      <c r="K286" s="365">
        <v>3371163</v>
      </c>
      <c r="L286" s="27">
        <f t="shared" si="56"/>
        <v>7448407</v>
      </c>
      <c r="M286" s="370">
        <f t="shared" si="57"/>
        <v>372.92379712612023</v>
      </c>
      <c r="N286" s="28">
        <v>368.22348697619145</v>
      </c>
      <c r="O286" s="355">
        <v>11</v>
      </c>
      <c r="P286" s="192">
        <f t="shared" si="49"/>
        <v>-51736779.440300569</v>
      </c>
      <c r="Q286" s="193">
        <f t="shared" si="50"/>
        <v>-0.87415082306933134</v>
      </c>
      <c r="R286" s="192">
        <f t="shared" si="58"/>
        <v>-2545.7657403184294</v>
      </c>
      <c r="S286" s="245"/>
      <c r="T286" s="70">
        <f t="shared" si="51"/>
        <v>-0.87272698731837661</v>
      </c>
      <c r="U286" s="70">
        <f t="shared" si="59"/>
        <v>-0.68981887531169606</v>
      </c>
      <c r="V286" s="93"/>
      <c r="W286" s="49"/>
      <c r="X286" s="100">
        <v>915</v>
      </c>
      <c r="Y286" s="95" t="s">
        <v>284</v>
      </c>
      <c r="Z286" s="96">
        <v>20278</v>
      </c>
      <c r="AA286" s="206">
        <v>42564456.143145926</v>
      </c>
      <c r="AB286" s="171">
        <v>8126738.0390715599</v>
      </c>
      <c r="AC286" s="207">
        <f t="shared" si="52"/>
        <v>50691194.182217486</v>
      </c>
      <c r="AD286" s="268">
        <v>-2374377</v>
      </c>
      <c r="AE286" s="246">
        <v>10868369.258083086</v>
      </c>
      <c r="AF286" s="208">
        <f t="shared" si="53"/>
        <v>59185186.440300569</v>
      </c>
      <c r="AG286" s="171">
        <f t="shared" si="54"/>
        <v>2918.6895374445494</v>
      </c>
    </row>
    <row r="287" spans="1:33">
      <c r="A287" s="346">
        <v>918</v>
      </c>
      <c r="B287" s="25" t="s">
        <v>285</v>
      </c>
      <c r="C287" s="74">
        <v>2271</v>
      </c>
      <c r="D287" s="47">
        <v>317816</v>
      </c>
      <c r="E287" s="368">
        <f t="shared" si="55"/>
        <v>398196</v>
      </c>
      <c r="F287" s="309">
        <v>-60287</v>
      </c>
      <c r="G287" s="244">
        <v>-20093</v>
      </c>
      <c r="H287" s="64">
        <v>738026</v>
      </c>
      <c r="I287" s="229">
        <v>1055842</v>
      </c>
      <c r="J287" s="409">
        <v>-498641</v>
      </c>
      <c r="K287" s="365">
        <v>501960</v>
      </c>
      <c r="L287" s="27">
        <f t="shared" si="56"/>
        <v>1059161</v>
      </c>
      <c r="M287" s="370">
        <f t="shared" si="57"/>
        <v>466.38529282254513</v>
      </c>
      <c r="N287" s="28">
        <v>469.59305756133307</v>
      </c>
      <c r="O287" s="355">
        <v>2</v>
      </c>
      <c r="P287" s="192">
        <f t="shared" si="49"/>
        <v>-5405041.8595476355</v>
      </c>
      <c r="Q287" s="193">
        <f t="shared" si="50"/>
        <v>-0.83614978938422113</v>
      </c>
      <c r="R287" s="192">
        <f t="shared" si="58"/>
        <v>-2353.9475429312224</v>
      </c>
      <c r="S287" s="46"/>
      <c r="T287" s="70">
        <f t="shared" si="51"/>
        <v>-0.80014458901315366</v>
      </c>
      <c r="U287" s="70">
        <f t="shared" si="59"/>
        <v>-0.70118129462693302</v>
      </c>
      <c r="V287" s="93"/>
      <c r="W287" s="49"/>
      <c r="X287" s="100">
        <v>918</v>
      </c>
      <c r="Y287" s="95" t="s">
        <v>285</v>
      </c>
      <c r="Z287" s="96">
        <v>2292</v>
      </c>
      <c r="AA287" s="206">
        <v>3912034.2993730148</v>
      </c>
      <c r="AB287" s="171">
        <v>1370995.0406206436</v>
      </c>
      <c r="AC287" s="207">
        <f t="shared" si="52"/>
        <v>5283029.3399936585</v>
      </c>
      <c r="AD287" s="267">
        <v>-498641</v>
      </c>
      <c r="AE287" s="246">
        <v>1679814.5195539773</v>
      </c>
      <c r="AF287" s="208">
        <f t="shared" si="53"/>
        <v>6464202.8595476355</v>
      </c>
      <c r="AG287" s="171">
        <f t="shared" si="54"/>
        <v>2820.3328357537675</v>
      </c>
    </row>
    <row r="288" spans="1:33">
      <c r="A288" s="346">
        <v>921</v>
      </c>
      <c r="B288" s="25" t="s">
        <v>286</v>
      </c>
      <c r="C288" s="74">
        <v>1941</v>
      </c>
      <c r="D288" s="47">
        <v>1065284</v>
      </c>
      <c r="E288" s="368">
        <f t="shared" si="55"/>
        <v>200409</v>
      </c>
      <c r="F288" s="309">
        <v>750034</v>
      </c>
      <c r="G288" s="244">
        <v>114841</v>
      </c>
      <c r="H288" s="64">
        <v>964813</v>
      </c>
      <c r="I288" s="229">
        <v>2030097</v>
      </c>
      <c r="J288" s="409">
        <v>291320</v>
      </c>
      <c r="K288" s="365">
        <v>479383</v>
      </c>
      <c r="L288" s="27">
        <f t="shared" si="56"/>
        <v>2800800</v>
      </c>
      <c r="M288" s="370">
        <f t="shared" si="57"/>
        <v>1442.967542503864</v>
      </c>
      <c r="N288" s="28">
        <v>1397.3161136924541</v>
      </c>
      <c r="O288" s="355">
        <v>11</v>
      </c>
      <c r="P288" s="192">
        <f t="shared" si="49"/>
        <v>-8608612.4526920468</v>
      </c>
      <c r="Q288" s="193">
        <f t="shared" si="50"/>
        <v>-0.75451847221640655</v>
      </c>
      <c r="R288" s="192">
        <f t="shared" si="58"/>
        <v>-4342.7385694089389</v>
      </c>
      <c r="S288" s="46"/>
      <c r="T288" s="70">
        <f t="shared" si="51"/>
        <v>-0.78678380472759024</v>
      </c>
      <c r="U288" s="70">
        <f t="shared" si="59"/>
        <v>-0.69978233031060177</v>
      </c>
      <c r="V288" s="93"/>
      <c r="W288" s="49"/>
      <c r="X288" s="100">
        <v>921</v>
      </c>
      <c r="Y288" s="95" t="s">
        <v>286</v>
      </c>
      <c r="Z288" s="96">
        <v>1972</v>
      </c>
      <c r="AA288" s="206">
        <v>7432050.1151602613</v>
      </c>
      <c r="AB288" s="171">
        <v>2089257.5763417992</v>
      </c>
      <c r="AC288" s="207">
        <f t="shared" si="52"/>
        <v>9521307.6915020607</v>
      </c>
      <c r="AD288" s="268">
        <v>291320</v>
      </c>
      <c r="AE288" s="246">
        <v>1596784.7611899865</v>
      </c>
      <c r="AF288" s="208">
        <f t="shared" si="53"/>
        <v>11409412.452692047</v>
      </c>
      <c r="AG288" s="171">
        <f t="shared" si="54"/>
        <v>5785.706111912803</v>
      </c>
    </row>
    <row r="289" spans="1:33">
      <c r="A289" s="346">
        <v>922</v>
      </c>
      <c r="B289" s="25" t="s">
        <v>287</v>
      </c>
      <c r="C289" s="74">
        <v>4444</v>
      </c>
      <c r="D289" s="47">
        <v>1920094</v>
      </c>
      <c r="E289" s="368">
        <f t="shared" si="55"/>
        <v>2574164</v>
      </c>
      <c r="F289" s="309">
        <v>-317848</v>
      </c>
      <c r="G289" s="244">
        <v>-336222</v>
      </c>
      <c r="H289" s="64">
        <v>1367818</v>
      </c>
      <c r="I289" s="229">
        <v>3287912</v>
      </c>
      <c r="J289" s="409">
        <v>-1009067</v>
      </c>
      <c r="K289" s="365">
        <v>737171</v>
      </c>
      <c r="L289" s="27">
        <f t="shared" si="56"/>
        <v>3016016</v>
      </c>
      <c r="M289" s="370">
        <f t="shared" si="57"/>
        <v>678.67146714671469</v>
      </c>
      <c r="N289" s="28">
        <v>696.18805687101235</v>
      </c>
      <c r="O289" s="355">
        <v>6</v>
      </c>
      <c r="P289" s="192">
        <f t="shared" si="49"/>
        <v>-4920002.1638916396</v>
      </c>
      <c r="Q289" s="193">
        <f t="shared" si="50"/>
        <v>-0.61995853112803168</v>
      </c>
      <c r="R289" s="192">
        <f t="shared" si="58"/>
        <v>-1138.5985497737433</v>
      </c>
      <c r="S289" s="46"/>
      <c r="T289" s="70">
        <f t="shared" si="51"/>
        <v>-0.4962118224811678</v>
      </c>
      <c r="U289" s="70">
        <f t="shared" si="59"/>
        <v>-0.69522108192195242</v>
      </c>
      <c r="V289" s="93"/>
      <c r="W289" s="49"/>
      <c r="X289" s="100">
        <v>922</v>
      </c>
      <c r="Y289" s="95" t="s">
        <v>287</v>
      </c>
      <c r="Z289" s="96">
        <v>4367</v>
      </c>
      <c r="AA289" s="206">
        <v>4735206.6866662437</v>
      </c>
      <c r="AB289" s="171">
        <v>1791171.1576750788</v>
      </c>
      <c r="AC289" s="207">
        <f t="shared" si="52"/>
        <v>6526377.8443413228</v>
      </c>
      <c r="AD289" s="267">
        <v>-1009067</v>
      </c>
      <c r="AE289" s="246">
        <v>2418707.3195503172</v>
      </c>
      <c r="AF289" s="208">
        <f t="shared" si="53"/>
        <v>7936018.1638916396</v>
      </c>
      <c r="AG289" s="171">
        <f t="shared" si="54"/>
        <v>1817.2700169204579</v>
      </c>
    </row>
    <row r="290" spans="1:33">
      <c r="A290" s="346">
        <v>924</v>
      </c>
      <c r="B290" s="25" t="s">
        <v>288</v>
      </c>
      <c r="C290" s="74">
        <v>3004</v>
      </c>
      <c r="D290" s="47">
        <v>757681</v>
      </c>
      <c r="E290" s="368">
        <f t="shared" si="55"/>
        <v>1176813</v>
      </c>
      <c r="F290" s="309">
        <v>-112247</v>
      </c>
      <c r="G290" s="244">
        <v>-306885</v>
      </c>
      <c r="H290" s="64">
        <v>1620249</v>
      </c>
      <c r="I290" s="229">
        <v>2377930</v>
      </c>
      <c r="J290" s="409">
        <v>51531</v>
      </c>
      <c r="K290" s="365">
        <v>694550</v>
      </c>
      <c r="L290" s="27">
        <f t="shared" si="56"/>
        <v>3124011</v>
      </c>
      <c r="M290" s="370">
        <f t="shared" si="57"/>
        <v>1039.9503994673769</v>
      </c>
      <c r="N290" s="28">
        <v>1035.7315444664991</v>
      </c>
      <c r="O290" s="355">
        <v>16</v>
      </c>
      <c r="P290" s="192">
        <f t="shared" si="49"/>
        <v>-8983656.9277651273</v>
      </c>
      <c r="Q290" s="193">
        <f t="shared" si="50"/>
        <v>-0.74198078286933655</v>
      </c>
      <c r="R290" s="192">
        <f t="shared" si="58"/>
        <v>-2910.3490875685538</v>
      </c>
      <c r="S290" s="46"/>
      <c r="T290" s="70">
        <f t="shared" si="51"/>
        <v>-0.75578242370059867</v>
      </c>
      <c r="U290" s="70">
        <f t="shared" si="59"/>
        <v>-0.70052233286062071</v>
      </c>
      <c r="V290" s="93"/>
      <c r="W290" s="49"/>
      <c r="X290" s="100">
        <v>924</v>
      </c>
      <c r="Y290" s="95" t="s">
        <v>288</v>
      </c>
      <c r="Z290" s="96">
        <v>3065</v>
      </c>
      <c r="AA290" s="206">
        <v>6762253.9129898716</v>
      </c>
      <c r="AB290" s="171">
        <v>2974678.3587674634</v>
      </c>
      <c r="AC290" s="207">
        <f t="shared" si="52"/>
        <v>9736932.2717573345</v>
      </c>
      <c r="AD290" s="268">
        <v>51531</v>
      </c>
      <c r="AE290" s="246">
        <v>2319204.6560077919</v>
      </c>
      <c r="AF290" s="208">
        <f t="shared" si="53"/>
        <v>12107667.927765127</v>
      </c>
      <c r="AG290" s="171">
        <f t="shared" si="54"/>
        <v>3950.2994870359307</v>
      </c>
    </row>
    <row r="291" spans="1:33">
      <c r="A291" s="346">
        <v>925</v>
      </c>
      <c r="B291" s="25" t="s">
        <v>289</v>
      </c>
      <c r="C291" s="74">
        <v>3490</v>
      </c>
      <c r="D291" s="47">
        <v>3388596</v>
      </c>
      <c r="E291" s="368">
        <f t="shared" si="55"/>
        <v>1310300</v>
      </c>
      <c r="F291" s="309">
        <v>1179052</v>
      </c>
      <c r="G291" s="244">
        <v>899244</v>
      </c>
      <c r="H291" s="64">
        <v>-135602</v>
      </c>
      <c r="I291" s="229">
        <v>3252993</v>
      </c>
      <c r="J291" s="409">
        <v>61098</v>
      </c>
      <c r="K291" s="365">
        <v>765083</v>
      </c>
      <c r="L291" s="27">
        <f t="shared" si="56"/>
        <v>4079174</v>
      </c>
      <c r="M291" s="370">
        <f t="shared" si="57"/>
        <v>1168.81776504298</v>
      </c>
      <c r="N291" s="28">
        <v>1162.7376752202038</v>
      </c>
      <c r="O291" s="355">
        <v>11</v>
      </c>
      <c r="P291" s="192">
        <f t="shared" si="49"/>
        <v>-7311570.7565471753</v>
      </c>
      <c r="Q291" s="193">
        <f t="shared" si="50"/>
        <v>-0.64188698042282344</v>
      </c>
      <c r="R291" s="192">
        <f t="shared" si="58"/>
        <v>-2065.351671796082</v>
      </c>
      <c r="S291" s="46"/>
      <c r="T291" s="70">
        <f t="shared" si="51"/>
        <v>-0.62849383686006588</v>
      </c>
      <c r="U291" s="70">
        <f t="shared" si="59"/>
        <v>-0.70269771919017132</v>
      </c>
      <c r="V291" s="93"/>
      <c r="W291" s="49"/>
      <c r="X291" s="100">
        <v>925</v>
      </c>
      <c r="Y291" s="95" t="s">
        <v>289</v>
      </c>
      <c r="Z291" s="96">
        <v>3522</v>
      </c>
      <c r="AA291" s="206">
        <v>7989130.1163990498</v>
      </c>
      <c r="AB291" s="171">
        <v>767098.77764141245</v>
      </c>
      <c r="AC291" s="207">
        <f t="shared" si="52"/>
        <v>8756228.8940404616</v>
      </c>
      <c r="AD291" s="267">
        <v>61098</v>
      </c>
      <c r="AE291" s="246">
        <v>2573417.8625067133</v>
      </c>
      <c r="AF291" s="208">
        <f t="shared" si="53"/>
        <v>11390744.756547175</v>
      </c>
      <c r="AG291" s="171">
        <f t="shared" si="54"/>
        <v>3234.1694368390617</v>
      </c>
    </row>
    <row r="292" spans="1:33">
      <c r="A292" s="346">
        <v>927</v>
      </c>
      <c r="B292" s="25" t="s">
        <v>290</v>
      </c>
      <c r="C292" s="74">
        <v>29239</v>
      </c>
      <c r="D292" s="47">
        <v>15475560</v>
      </c>
      <c r="E292" s="368">
        <f t="shared" si="55"/>
        <v>14592275</v>
      </c>
      <c r="F292" s="309">
        <v>-5557</v>
      </c>
      <c r="G292" s="244">
        <v>888842</v>
      </c>
      <c r="H292" s="64">
        <v>3695454</v>
      </c>
      <c r="I292" s="229">
        <v>19171015</v>
      </c>
      <c r="J292" s="409">
        <v>-3174515</v>
      </c>
      <c r="K292" s="365">
        <v>4345285</v>
      </c>
      <c r="L292" s="27">
        <f t="shared" si="56"/>
        <v>20341785</v>
      </c>
      <c r="M292" s="370">
        <f t="shared" si="57"/>
        <v>695.70727453059271</v>
      </c>
      <c r="N292" s="28">
        <v>697.47997889139822</v>
      </c>
      <c r="O292" s="355">
        <v>1</v>
      </c>
      <c r="P292" s="192">
        <f t="shared" si="49"/>
        <v>-15785861.835181497</v>
      </c>
      <c r="Q292" s="193">
        <f t="shared" si="50"/>
        <v>-0.43694685976084807</v>
      </c>
      <c r="R292" s="192">
        <f t="shared" si="58"/>
        <v>-543.2380901875656</v>
      </c>
      <c r="S292" s="46"/>
      <c r="T292" s="70">
        <f t="shared" si="51"/>
        <v>-0.25382967132761258</v>
      </c>
      <c r="U292" s="70">
        <f t="shared" si="59"/>
        <v>-0.68071951173601797</v>
      </c>
      <c r="V292" s="93"/>
      <c r="W292" s="49"/>
      <c r="X292" s="100">
        <v>927</v>
      </c>
      <c r="Y292" s="95" t="s">
        <v>290</v>
      </c>
      <c r="Z292" s="96">
        <v>29160</v>
      </c>
      <c r="AA292" s="206">
        <v>26725941.265296564</v>
      </c>
      <c r="AB292" s="171">
        <v>-1033395.9263392438</v>
      </c>
      <c r="AC292" s="207">
        <f t="shared" si="52"/>
        <v>25692545.338957321</v>
      </c>
      <c r="AD292" s="268">
        <v>-3174515</v>
      </c>
      <c r="AE292" s="246">
        <v>13609616.496224178</v>
      </c>
      <c r="AF292" s="208">
        <f t="shared" si="53"/>
        <v>36127646.835181497</v>
      </c>
      <c r="AG292" s="171">
        <f t="shared" si="54"/>
        <v>1238.9453647181583</v>
      </c>
    </row>
    <row r="293" spans="1:33">
      <c r="A293" s="346">
        <v>931</v>
      </c>
      <c r="B293" s="25" t="s">
        <v>291</v>
      </c>
      <c r="C293" s="74">
        <v>6070</v>
      </c>
      <c r="D293" s="47">
        <v>6691308</v>
      </c>
      <c r="E293" s="368">
        <f t="shared" si="55"/>
        <v>790122</v>
      </c>
      <c r="F293" s="309">
        <v>3485528</v>
      </c>
      <c r="G293" s="244">
        <v>2415658</v>
      </c>
      <c r="H293" s="64">
        <v>1848308</v>
      </c>
      <c r="I293" s="229">
        <v>8539616</v>
      </c>
      <c r="J293" s="409">
        <v>67802</v>
      </c>
      <c r="K293" s="365">
        <v>1319547</v>
      </c>
      <c r="L293" s="27">
        <f t="shared" si="56"/>
        <v>9926965</v>
      </c>
      <c r="M293" s="370">
        <f t="shared" si="57"/>
        <v>1635.4143327841846</v>
      </c>
      <c r="N293" s="28">
        <v>1676.897617135304</v>
      </c>
      <c r="O293" s="355">
        <v>13</v>
      </c>
      <c r="P293" s="192">
        <f t="shared" si="49"/>
        <v>-17849202.279675774</v>
      </c>
      <c r="Q293" s="193">
        <f t="shared" si="50"/>
        <v>-0.64260853918230454</v>
      </c>
      <c r="R293" s="192">
        <f t="shared" si="58"/>
        <v>-2920.296226454092</v>
      </c>
      <c r="S293" s="245"/>
      <c r="T293" s="70">
        <f t="shared" si="51"/>
        <v>-0.63473487679481455</v>
      </c>
      <c r="U293" s="70">
        <f t="shared" si="59"/>
        <v>-0.69519411893893202</v>
      </c>
      <c r="V293" s="93"/>
      <c r="W293" s="49"/>
      <c r="X293" s="100">
        <v>931</v>
      </c>
      <c r="Y293" s="95" t="s">
        <v>291</v>
      </c>
      <c r="Z293" s="96">
        <v>6097</v>
      </c>
      <c r="AA293" s="206">
        <v>18424906.415239841</v>
      </c>
      <c r="AB293" s="171">
        <v>4954319.9534461293</v>
      </c>
      <c r="AC293" s="207">
        <f t="shared" si="52"/>
        <v>23379226.368685968</v>
      </c>
      <c r="AD293" s="267">
        <v>67802</v>
      </c>
      <c r="AE293" s="246">
        <v>4329138.9109898051</v>
      </c>
      <c r="AF293" s="208">
        <f t="shared" si="53"/>
        <v>27776167.279675774</v>
      </c>
      <c r="AG293" s="171">
        <f t="shared" si="54"/>
        <v>4555.7105592382768</v>
      </c>
    </row>
    <row r="294" spans="1:33">
      <c r="A294" s="346">
        <v>934</v>
      </c>
      <c r="B294" s="25" t="s">
        <v>292</v>
      </c>
      <c r="C294" s="74">
        <v>2756</v>
      </c>
      <c r="D294" s="47">
        <v>736568</v>
      </c>
      <c r="E294" s="368">
        <f t="shared" si="55"/>
        <v>358316</v>
      </c>
      <c r="F294" s="309">
        <v>336310</v>
      </c>
      <c r="G294" s="244">
        <v>41942</v>
      </c>
      <c r="H294" s="64">
        <v>1250089</v>
      </c>
      <c r="I294" s="229">
        <v>1986657</v>
      </c>
      <c r="J294" s="409">
        <v>-757153</v>
      </c>
      <c r="K294" s="365">
        <v>548285</v>
      </c>
      <c r="L294" s="27">
        <f t="shared" si="56"/>
        <v>1777789</v>
      </c>
      <c r="M294" s="370">
        <f t="shared" si="57"/>
        <v>645.06132075471703</v>
      </c>
      <c r="N294" s="28">
        <v>643.40488859247205</v>
      </c>
      <c r="O294" s="355">
        <v>14</v>
      </c>
      <c r="P294" s="192">
        <f t="shared" si="49"/>
        <v>-7339079.905598959</v>
      </c>
      <c r="Q294" s="193">
        <f t="shared" si="50"/>
        <v>-0.80500004788834867</v>
      </c>
      <c r="R294" s="192">
        <f t="shared" si="58"/>
        <v>-2629.6760734977825</v>
      </c>
      <c r="S294" s="46"/>
      <c r="T294" s="70">
        <f t="shared" si="51"/>
        <v>-0.75346366078672544</v>
      </c>
      <c r="U294" s="70">
        <f t="shared" si="59"/>
        <v>-0.69803928052688202</v>
      </c>
      <c r="V294" s="93"/>
      <c r="W294" s="49"/>
      <c r="X294" s="100">
        <v>934</v>
      </c>
      <c r="Y294" s="95" t="s">
        <v>292</v>
      </c>
      <c r="Z294" s="96">
        <v>2784</v>
      </c>
      <c r="AA294" s="206">
        <v>5903790.1411740761</v>
      </c>
      <c r="AB294" s="171">
        <v>2154482.3485515681</v>
      </c>
      <c r="AC294" s="207">
        <f t="shared" si="52"/>
        <v>8058272.4897256438</v>
      </c>
      <c r="AD294" s="268">
        <v>-757153</v>
      </c>
      <c r="AE294" s="246">
        <v>1815749.4158733152</v>
      </c>
      <c r="AF294" s="208">
        <f t="shared" si="53"/>
        <v>9116868.905598959</v>
      </c>
      <c r="AG294" s="171">
        <f t="shared" si="54"/>
        <v>3274.7373942524996</v>
      </c>
    </row>
    <row r="295" spans="1:33">
      <c r="A295" s="346">
        <v>935</v>
      </c>
      <c r="B295" s="25" t="s">
        <v>293</v>
      </c>
      <c r="C295" s="74">
        <v>3040</v>
      </c>
      <c r="D295" s="47">
        <v>699807</v>
      </c>
      <c r="E295" s="368">
        <f t="shared" si="55"/>
        <v>276617</v>
      </c>
      <c r="F295" s="309">
        <v>168608</v>
      </c>
      <c r="G295" s="244">
        <v>254582</v>
      </c>
      <c r="H295" s="64">
        <v>896706</v>
      </c>
      <c r="I295" s="229">
        <v>1596513</v>
      </c>
      <c r="J295" s="409">
        <v>-40749</v>
      </c>
      <c r="K295" s="365">
        <v>626292</v>
      </c>
      <c r="L295" s="27">
        <f t="shared" si="56"/>
        <v>2182056</v>
      </c>
      <c r="M295" s="370">
        <f t="shared" si="57"/>
        <v>717.78157894736842</v>
      </c>
      <c r="N295" s="28">
        <v>704.53177517542349</v>
      </c>
      <c r="O295" s="355">
        <v>8</v>
      </c>
      <c r="P295" s="192">
        <f t="shared" si="49"/>
        <v>-8101651.1102154572</v>
      </c>
      <c r="Q295" s="193">
        <f t="shared" si="50"/>
        <v>-0.78781426030381341</v>
      </c>
      <c r="R295" s="192">
        <f t="shared" si="58"/>
        <v>-2613.5132413362262</v>
      </c>
      <c r="S295" s="46"/>
      <c r="T295" s="70">
        <f t="shared" si="51"/>
        <v>-0.80658715213417786</v>
      </c>
      <c r="U295" s="70">
        <f t="shared" si="59"/>
        <v>-0.69744715384749045</v>
      </c>
      <c r="V295" s="93"/>
      <c r="W295" s="49"/>
      <c r="X295" s="100">
        <v>935</v>
      </c>
      <c r="Y295" s="95" t="s">
        <v>293</v>
      </c>
      <c r="Z295" s="96">
        <v>3087</v>
      </c>
      <c r="AA295" s="206">
        <v>6029796.9202505695</v>
      </c>
      <c r="AB295" s="171">
        <v>2224634.0424099993</v>
      </c>
      <c r="AC295" s="207">
        <f t="shared" si="52"/>
        <v>8254430.9626605688</v>
      </c>
      <c r="AD295" s="267">
        <v>-40749</v>
      </c>
      <c r="AE295" s="246">
        <v>2070025.1475548889</v>
      </c>
      <c r="AF295" s="208">
        <f t="shared" si="53"/>
        <v>10283707.110215457</v>
      </c>
      <c r="AG295" s="171">
        <f t="shared" si="54"/>
        <v>3331.2948202835946</v>
      </c>
    </row>
    <row r="296" spans="1:33">
      <c r="A296" s="346">
        <v>936</v>
      </c>
      <c r="B296" s="25" t="s">
        <v>294</v>
      </c>
      <c r="C296" s="74">
        <v>6465</v>
      </c>
      <c r="D296" s="47">
        <v>3961986</v>
      </c>
      <c r="E296" s="368">
        <f t="shared" si="55"/>
        <v>691054</v>
      </c>
      <c r="F296" s="309">
        <v>2153809</v>
      </c>
      <c r="G296" s="244">
        <v>1117123</v>
      </c>
      <c r="H296" s="64">
        <v>1661339</v>
      </c>
      <c r="I296" s="229">
        <v>5623325</v>
      </c>
      <c r="J296" s="409">
        <v>610435</v>
      </c>
      <c r="K296" s="365">
        <v>1383094</v>
      </c>
      <c r="L296" s="27">
        <f t="shared" si="56"/>
        <v>7616854</v>
      </c>
      <c r="M296" s="370">
        <f t="shared" si="57"/>
        <v>1178.167672080433</v>
      </c>
      <c r="N296" s="28">
        <v>1174.8212093268808</v>
      </c>
      <c r="O296" s="355">
        <v>6</v>
      </c>
      <c r="P296" s="192">
        <f t="shared" si="49"/>
        <v>-20228705.729553334</v>
      </c>
      <c r="Q296" s="193">
        <f t="shared" si="50"/>
        <v>-0.72646073291477054</v>
      </c>
      <c r="R296" s="192">
        <f t="shared" si="58"/>
        <v>-3099.1840528893576</v>
      </c>
      <c r="S296" s="46"/>
      <c r="T296" s="70">
        <f t="shared" si="51"/>
        <v>-0.75177214959923555</v>
      </c>
      <c r="U296" s="70">
        <f t="shared" si="59"/>
        <v>-0.69809617774941368</v>
      </c>
      <c r="V296" s="93"/>
      <c r="W296" s="49"/>
      <c r="X296" s="100">
        <v>936</v>
      </c>
      <c r="Y296" s="95" t="s">
        <v>294</v>
      </c>
      <c r="Z296" s="96">
        <v>6510</v>
      </c>
      <c r="AA296" s="206">
        <v>18232907.706479948</v>
      </c>
      <c r="AB296" s="171">
        <v>4420976.5813674051</v>
      </c>
      <c r="AC296" s="207">
        <f t="shared" si="52"/>
        <v>22653884.287847355</v>
      </c>
      <c r="AD296" s="268">
        <v>610435</v>
      </c>
      <c r="AE296" s="246">
        <v>4581240.4417059803</v>
      </c>
      <c r="AF296" s="208">
        <f t="shared" si="53"/>
        <v>27845559.729553334</v>
      </c>
      <c r="AG296" s="171">
        <f t="shared" si="54"/>
        <v>4277.3517249697907</v>
      </c>
    </row>
    <row r="297" spans="1:33">
      <c r="A297" s="346">
        <v>946</v>
      </c>
      <c r="B297" s="25" t="s">
        <v>295</v>
      </c>
      <c r="C297" s="74">
        <v>6376</v>
      </c>
      <c r="D297" s="47">
        <v>4980941</v>
      </c>
      <c r="E297" s="368">
        <f t="shared" si="55"/>
        <v>4901433</v>
      </c>
      <c r="F297" s="309">
        <v>-129120</v>
      </c>
      <c r="G297" s="244">
        <v>208628</v>
      </c>
      <c r="H297" s="64">
        <v>2025058</v>
      </c>
      <c r="I297" s="229">
        <v>7006000</v>
      </c>
      <c r="J297" s="409">
        <v>705760</v>
      </c>
      <c r="K297" s="365">
        <v>1327803</v>
      </c>
      <c r="L297" s="27">
        <f t="shared" si="56"/>
        <v>9039563</v>
      </c>
      <c r="M297" s="370">
        <f t="shared" si="57"/>
        <v>1417.7482747804265</v>
      </c>
      <c r="N297" s="28">
        <v>1659.6031668100213</v>
      </c>
      <c r="O297" s="355">
        <v>15</v>
      </c>
      <c r="P297" s="192">
        <f t="shared" si="49"/>
        <v>-13647296.354920026</v>
      </c>
      <c r="Q297" s="193">
        <f t="shared" si="50"/>
        <v>-0.60155071010128081</v>
      </c>
      <c r="R297" s="192">
        <f t="shared" si="58"/>
        <v>-2133.7325259271543</v>
      </c>
      <c r="S297" s="46"/>
      <c r="T297" s="70">
        <f t="shared" si="51"/>
        <v>-0.60083741523711565</v>
      </c>
      <c r="U297" s="70">
        <f t="shared" si="59"/>
        <v>-0.70022649629507994</v>
      </c>
      <c r="V297" s="93"/>
      <c r="W297" s="49"/>
      <c r="X297" s="100">
        <v>946</v>
      </c>
      <c r="Y297" s="95" t="s">
        <v>295</v>
      </c>
      <c r="Z297" s="96">
        <v>6388</v>
      </c>
      <c r="AA297" s="206">
        <v>13331204.914338754</v>
      </c>
      <c r="AB297" s="171">
        <v>4220540.3329313379</v>
      </c>
      <c r="AC297" s="207">
        <f t="shared" si="52"/>
        <v>17551745.247270092</v>
      </c>
      <c r="AD297" s="267">
        <v>705760</v>
      </c>
      <c r="AE297" s="246">
        <v>4429354.1076499335</v>
      </c>
      <c r="AF297" s="208">
        <f t="shared" si="53"/>
        <v>22686859.354920026</v>
      </c>
      <c r="AG297" s="171">
        <f t="shared" si="54"/>
        <v>3551.4808007075808</v>
      </c>
    </row>
    <row r="298" spans="1:33">
      <c r="A298" s="346">
        <v>976</v>
      </c>
      <c r="B298" s="25" t="s">
        <v>296</v>
      </c>
      <c r="C298" s="74">
        <v>3830</v>
      </c>
      <c r="D298" s="47">
        <v>2840029</v>
      </c>
      <c r="E298" s="368">
        <f t="shared" si="55"/>
        <v>1739485</v>
      </c>
      <c r="F298" s="309">
        <v>714989</v>
      </c>
      <c r="G298" s="244">
        <v>385555</v>
      </c>
      <c r="H298" s="64">
        <v>1988420</v>
      </c>
      <c r="I298" s="229">
        <v>4828450</v>
      </c>
      <c r="J298" s="409">
        <v>-317114</v>
      </c>
      <c r="K298" s="365">
        <v>816459</v>
      </c>
      <c r="L298" s="27">
        <f t="shared" si="56"/>
        <v>5327795</v>
      </c>
      <c r="M298" s="370">
        <f t="shared" si="57"/>
        <v>1391.0691906005222</v>
      </c>
      <c r="N298" s="28">
        <v>1420.3714364650807</v>
      </c>
      <c r="O298" s="355">
        <v>19</v>
      </c>
      <c r="P298" s="192">
        <f t="shared" si="49"/>
        <v>-15349739.500721436</v>
      </c>
      <c r="Q298" s="193">
        <f t="shared" si="50"/>
        <v>-0.74233896213235118</v>
      </c>
      <c r="R298" s="192">
        <f t="shared" si="58"/>
        <v>-3924.4923777083304</v>
      </c>
      <c r="S298" s="46"/>
      <c r="T298" s="70">
        <f t="shared" si="51"/>
        <v>-0.73633915436300523</v>
      </c>
      <c r="U298" s="70">
        <f t="shared" si="59"/>
        <v>-0.69552593771057936</v>
      </c>
      <c r="V298" s="93"/>
      <c r="W298" s="49"/>
      <c r="X298" s="100">
        <v>976</v>
      </c>
      <c r="Y298" s="95" t="s">
        <v>296</v>
      </c>
      <c r="Z298" s="96">
        <v>3890</v>
      </c>
      <c r="AA298" s="206">
        <v>14937201.180326618</v>
      </c>
      <c r="AB298" s="171">
        <v>3375908.5585678513</v>
      </c>
      <c r="AC298" s="207">
        <f t="shared" si="52"/>
        <v>18313109.73889447</v>
      </c>
      <c r="AD298" s="268">
        <v>-317114</v>
      </c>
      <c r="AE298" s="246">
        <v>2681538.7618269674</v>
      </c>
      <c r="AF298" s="208">
        <f t="shared" si="53"/>
        <v>20677534.500721436</v>
      </c>
      <c r="AG298" s="171">
        <f t="shared" si="54"/>
        <v>5315.5615683088527</v>
      </c>
    </row>
    <row r="299" spans="1:33">
      <c r="A299" s="346">
        <v>977</v>
      </c>
      <c r="B299" s="25" t="s">
        <v>297</v>
      </c>
      <c r="C299" s="74">
        <v>15357</v>
      </c>
      <c r="D299" s="47">
        <v>9653714</v>
      </c>
      <c r="E299" s="368">
        <f t="shared" si="55"/>
        <v>9988289</v>
      </c>
      <c r="F299" s="309">
        <v>20025</v>
      </c>
      <c r="G299" s="244">
        <v>-354600</v>
      </c>
      <c r="H299" s="64">
        <v>6534374</v>
      </c>
      <c r="I299" s="229">
        <v>16188088</v>
      </c>
      <c r="J299" s="409">
        <v>360620</v>
      </c>
      <c r="K299" s="365">
        <v>2446496</v>
      </c>
      <c r="L299" s="27">
        <f t="shared" si="56"/>
        <v>18995204</v>
      </c>
      <c r="M299" s="370">
        <f t="shared" si="57"/>
        <v>1236.9085107768444</v>
      </c>
      <c r="N299" s="28">
        <v>1226.1756628335361</v>
      </c>
      <c r="O299" s="355">
        <v>17</v>
      </c>
      <c r="P299" s="192">
        <f t="shared" si="49"/>
        <v>-29247632.687053181</v>
      </c>
      <c r="Q299" s="193">
        <f t="shared" si="50"/>
        <v>-0.60625855972732012</v>
      </c>
      <c r="R299" s="192">
        <f t="shared" si="58"/>
        <v>-1915.3939387169601</v>
      </c>
      <c r="S299" s="46"/>
      <c r="T299" s="70">
        <f t="shared" si="51"/>
        <v>-0.59417685829106781</v>
      </c>
      <c r="U299" s="70">
        <f t="shared" si="59"/>
        <v>-0.69390878446201021</v>
      </c>
      <c r="V299" s="93"/>
      <c r="W299" s="49"/>
      <c r="X299" s="100">
        <v>977</v>
      </c>
      <c r="Y299" s="95" t="s">
        <v>297</v>
      </c>
      <c r="Z299" s="96">
        <v>15304</v>
      </c>
      <c r="AA299" s="206">
        <v>29314360.721976548</v>
      </c>
      <c r="AB299" s="171">
        <v>10575153.542369051</v>
      </c>
      <c r="AC299" s="207">
        <f t="shared" si="52"/>
        <v>39889514.264345601</v>
      </c>
      <c r="AD299" s="267">
        <v>360620</v>
      </c>
      <c r="AE299" s="246">
        <v>7992702.422707581</v>
      </c>
      <c r="AF299" s="208">
        <f t="shared" si="53"/>
        <v>48242836.687053181</v>
      </c>
      <c r="AG299" s="171">
        <f t="shared" si="54"/>
        <v>3152.3024494938045</v>
      </c>
    </row>
    <row r="300" spans="1:33">
      <c r="A300" s="346">
        <v>980</v>
      </c>
      <c r="B300" s="25" t="s">
        <v>298</v>
      </c>
      <c r="C300" s="74">
        <v>33533</v>
      </c>
      <c r="D300" s="47">
        <v>20207322</v>
      </c>
      <c r="E300" s="368">
        <f t="shared" si="55"/>
        <v>21837598</v>
      </c>
      <c r="F300" s="309">
        <v>-434704</v>
      </c>
      <c r="G300" s="244">
        <v>-1195572</v>
      </c>
      <c r="H300" s="64">
        <v>6639437</v>
      </c>
      <c r="I300" s="229">
        <v>26846759</v>
      </c>
      <c r="J300" s="409">
        <v>-3588153</v>
      </c>
      <c r="K300" s="365">
        <v>4410644</v>
      </c>
      <c r="L300" s="27">
        <f t="shared" si="56"/>
        <v>27669250</v>
      </c>
      <c r="M300" s="370">
        <f t="shared" si="57"/>
        <v>825.13494169922171</v>
      </c>
      <c r="N300" s="28">
        <v>823.76323900135276</v>
      </c>
      <c r="O300" s="355">
        <v>6</v>
      </c>
      <c r="P300" s="192">
        <f t="shared" si="49"/>
        <v>-25005890.771688655</v>
      </c>
      <c r="Q300" s="193">
        <f t="shared" si="50"/>
        <v>-0.47471901176443726</v>
      </c>
      <c r="R300" s="192">
        <f t="shared" si="58"/>
        <v>-754.23483437683524</v>
      </c>
      <c r="S300" s="46"/>
      <c r="T300" s="70">
        <f t="shared" si="51"/>
        <v>-0.36008704947551529</v>
      </c>
      <c r="U300" s="70">
        <f t="shared" si="59"/>
        <v>-0.69176869690368792</v>
      </c>
      <c r="V300" s="93"/>
      <c r="W300" s="49"/>
      <c r="X300" s="100">
        <v>980</v>
      </c>
      <c r="Y300" s="95" t="s">
        <v>298</v>
      </c>
      <c r="Z300" s="96">
        <v>33352</v>
      </c>
      <c r="AA300" s="206">
        <v>34615557.94640819</v>
      </c>
      <c r="AB300" s="171">
        <v>7338209.3245868627</v>
      </c>
      <c r="AC300" s="207">
        <f t="shared" si="52"/>
        <v>41953767.270995051</v>
      </c>
      <c r="AD300" s="268">
        <v>-3588153</v>
      </c>
      <c r="AE300" s="246">
        <v>14309526.500693604</v>
      </c>
      <c r="AF300" s="208">
        <f t="shared" si="53"/>
        <v>52675140.771688655</v>
      </c>
      <c r="AG300" s="171">
        <f t="shared" si="54"/>
        <v>1579.369776076057</v>
      </c>
    </row>
    <row r="301" spans="1:33">
      <c r="A301" s="346">
        <v>981</v>
      </c>
      <c r="B301" s="25" t="s">
        <v>299</v>
      </c>
      <c r="C301" s="74">
        <v>2282</v>
      </c>
      <c r="D301" s="47">
        <v>679698</v>
      </c>
      <c r="E301" s="368">
        <f t="shared" si="55"/>
        <v>-7807</v>
      </c>
      <c r="F301" s="309">
        <v>455639</v>
      </c>
      <c r="G301" s="244">
        <v>231866</v>
      </c>
      <c r="H301" s="64">
        <v>1170099</v>
      </c>
      <c r="I301" s="229">
        <v>1849797</v>
      </c>
      <c r="J301" s="409">
        <v>-529170</v>
      </c>
      <c r="K301" s="365">
        <v>490559</v>
      </c>
      <c r="L301" s="27">
        <f t="shared" si="56"/>
        <v>1811186</v>
      </c>
      <c r="M301" s="370">
        <f t="shared" si="57"/>
        <v>793.68361086765992</v>
      </c>
      <c r="N301" s="28">
        <v>680.95773006843069</v>
      </c>
      <c r="O301" s="355">
        <v>5</v>
      </c>
      <c r="P301" s="192">
        <f t="shared" si="49"/>
        <v>-3952270.7133573554</v>
      </c>
      <c r="Q301" s="193">
        <f t="shared" si="50"/>
        <v>-0.68574657708412989</v>
      </c>
      <c r="R301" s="192">
        <f t="shared" si="58"/>
        <v>-1697.0064121908345</v>
      </c>
      <c r="S301" s="46"/>
      <c r="T301" s="70">
        <f t="shared" si="51"/>
        <v>-0.6023032480991688</v>
      </c>
      <c r="U301" s="70">
        <f t="shared" si="59"/>
        <v>-0.70112497748305924</v>
      </c>
      <c r="V301" s="93"/>
      <c r="W301" s="49"/>
      <c r="X301" s="100">
        <v>981</v>
      </c>
      <c r="Y301" s="95" t="s">
        <v>299</v>
      </c>
      <c r="Z301" s="96">
        <v>2314</v>
      </c>
      <c r="AA301" s="206">
        <v>2780792.7651618449</v>
      </c>
      <c r="AB301" s="171">
        <v>1870482.3361778343</v>
      </c>
      <c r="AC301" s="207">
        <f t="shared" si="52"/>
        <v>4651275.1013396792</v>
      </c>
      <c r="AD301" s="267">
        <v>-529170</v>
      </c>
      <c r="AE301" s="246">
        <v>1641351.6120176767</v>
      </c>
      <c r="AF301" s="208">
        <f t="shared" si="53"/>
        <v>5763456.7133573554</v>
      </c>
      <c r="AG301" s="171">
        <f t="shared" si="54"/>
        <v>2490.6900230584943</v>
      </c>
    </row>
    <row r="302" spans="1:33">
      <c r="A302" s="346">
        <v>989</v>
      </c>
      <c r="B302" s="25" t="s">
        <v>300</v>
      </c>
      <c r="C302" s="74">
        <v>5484</v>
      </c>
      <c r="D302" s="47">
        <v>-303587</v>
      </c>
      <c r="E302" s="368">
        <f t="shared" si="55"/>
        <v>1066477</v>
      </c>
      <c r="F302" s="309">
        <v>-856360</v>
      </c>
      <c r="G302" s="244">
        <v>-513704</v>
      </c>
      <c r="H302" s="64">
        <v>1930642</v>
      </c>
      <c r="I302" s="229">
        <v>1627055</v>
      </c>
      <c r="J302" s="409">
        <v>-386114</v>
      </c>
      <c r="K302" s="365">
        <v>1137136</v>
      </c>
      <c r="L302" s="27">
        <f t="shared" si="56"/>
        <v>2378077</v>
      </c>
      <c r="M302" s="370">
        <f t="shared" si="57"/>
        <v>433.63913202042306</v>
      </c>
      <c r="N302" s="28">
        <v>430.19090399737394</v>
      </c>
      <c r="O302" s="355">
        <v>14</v>
      </c>
      <c r="P302" s="192">
        <f t="shared" si="49"/>
        <v>-17711477.085295551</v>
      </c>
      <c r="Q302" s="193">
        <f t="shared" si="50"/>
        <v>-0.88162619290088562</v>
      </c>
      <c r="R302" s="192">
        <f t="shared" si="58"/>
        <v>-3204.4546900178875</v>
      </c>
      <c r="S302" s="46"/>
      <c r="T302" s="70">
        <f t="shared" si="51"/>
        <v>-0.90270082628698356</v>
      </c>
      <c r="U302" s="70">
        <f t="shared" si="59"/>
        <v>-0.69704494484947377</v>
      </c>
      <c r="V302" s="93"/>
      <c r="W302" s="49"/>
      <c r="X302" s="100">
        <v>989</v>
      </c>
      <c r="Y302" s="95" t="s">
        <v>300</v>
      </c>
      <c r="Z302" s="96">
        <v>5522</v>
      </c>
      <c r="AA302" s="206">
        <v>12417305.064408485</v>
      </c>
      <c r="AB302" s="171">
        <v>4304882.1640153984</v>
      </c>
      <c r="AC302" s="207">
        <f t="shared" si="52"/>
        <v>16722187.228423882</v>
      </c>
      <c r="AD302" s="268">
        <v>-386114</v>
      </c>
      <c r="AE302" s="246">
        <v>3753480.8568716669</v>
      </c>
      <c r="AF302" s="208">
        <f t="shared" si="53"/>
        <v>20089554.085295551</v>
      </c>
      <c r="AG302" s="171">
        <f t="shared" si="54"/>
        <v>3638.0938220383105</v>
      </c>
    </row>
    <row r="303" spans="1:33">
      <c r="A303" s="346">
        <v>992</v>
      </c>
      <c r="B303" s="25" t="s">
        <v>301</v>
      </c>
      <c r="C303" s="74">
        <v>18318</v>
      </c>
      <c r="D303" s="47">
        <v>10848428</v>
      </c>
      <c r="E303" s="368">
        <f t="shared" si="55"/>
        <v>3958570</v>
      </c>
      <c r="F303" s="310">
        <v>3464287</v>
      </c>
      <c r="G303" s="244">
        <v>3425571</v>
      </c>
      <c r="H303" s="64">
        <v>2638297</v>
      </c>
      <c r="I303" s="229">
        <v>13486726</v>
      </c>
      <c r="J303" s="409">
        <v>-844774</v>
      </c>
      <c r="K303" s="365">
        <v>3044184</v>
      </c>
      <c r="L303" s="27">
        <f t="shared" si="56"/>
        <v>15686136</v>
      </c>
      <c r="M303" s="370">
        <f t="shared" si="57"/>
        <v>856.32361611529643</v>
      </c>
      <c r="N303" s="28">
        <v>850.05564138284763</v>
      </c>
      <c r="O303" s="355">
        <v>13</v>
      </c>
      <c r="P303" s="192">
        <f t="shared" si="49"/>
        <v>-36559033.964896858</v>
      </c>
      <c r="Q303" s="193">
        <f t="shared" si="50"/>
        <v>-0.69975911628693332</v>
      </c>
      <c r="R303" s="192">
        <f t="shared" si="58"/>
        <v>-1956.0341362072991</v>
      </c>
      <c r="S303" s="46"/>
      <c r="T303" s="70">
        <f t="shared" si="51"/>
        <v>-0.68760249652905836</v>
      </c>
      <c r="U303" s="70">
        <f t="shared" si="59"/>
        <v>-0.69307280573103625</v>
      </c>
      <c r="V303" s="93"/>
      <c r="W303" s="49"/>
      <c r="X303" s="100">
        <v>992</v>
      </c>
      <c r="Y303" s="95" t="s">
        <v>301</v>
      </c>
      <c r="Z303" s="96">
        <v>18577</v>
      </c>
      <c r="AA303" s="206">
        <v>36605002.106230527</v>
      </c>
      <c r="AB303" s="171">
        <v>6566680.92629568</v>
      </c>
      <c r="AC303" s="207">
        <f t="shared" si="52"/>
        <v>43171683.03252621</v>
      </c>
      <c r="AD303" s="267">
        <v>-844774</v>
      </c>
      <c r="AE303" s="246">
        <v>9918260.9323706497</v>
      </c>
      <c r="AF303" s="208">
        <f t="shared" si="53"/>
        <v>52245169.964896858</v>
      </c>
      <c r="AG303" s="171">
        <f t="shared" si="54"/>
        <v>2812.3577523225954</v>
      </c>
    </row>
    <row r="304" spans="1:33">
      <c r="A304" s="347"/>
      <c r="B304" s="33"/>
      <c r="C304" s="34"/>
      <c r="D304" s="35"/>
      <c r="E304" s="239"/>
      <c r="H304" s="30"/>
      <c r="I304" s="26"/>
      <c r="J304" s="36"/>
      <c r="K304" s="31"/>
      <c r="L304" s="69"/>
      <c r="M304" s="69"/>
      <c r="N304" s="37"/>
      <c r="O304" s="356"/>
      <c r="X304" s="93"/>
      <c r="Y304" s="97"/>
      <c r="Z304" s="209"/>
      <c r="AA304" s="22"/>
      <c r="AB304" s="96"/>
      <c r="AC304" s="172"/>
      <c r="AD304" s="98"/>
      <c r="AE304" s="195"/>
      <c r="AF304" s="71"/>
      <c r="AG304" s="22"/>
    </row>
    <row r="305" spans="1:33">
      <c r="A305" s="347"/>
      <c r="B305" s="33"/>
      <c r="C305" s="34"/>
      <c r="D305" s="35"/>
      <c r="E305" s="239"/>
      <c r="H305" s="30"/>
      <c r="I305" s="26"/>
      <c r="J305" s="36"/>
      <c r="K305" s="31"/>
      <c r="L305" s="69"/>
      <c r="M305" s="69"/>
      <c r="N305" s="37"/>
      <c r="O305" s="356"/>
      <c r="X305" s="93"/>
      <c r="Y305" s="97"/>
      <c r="Z305" s="209"/>
      <c r="AA305" s="22"/>
      <c r="AB305" s="96"/>
      <c r="AC305" s="172"/>
      <c r="AD305" s="98"/>
      <c r="AE305" s="195"/>
      <c r="AF305" s="71"/>
      <c r="AG305" s="22"/>
    </row>
    <row r="306" spans="1:33">
      <c r="A306" s="347"/>
      <c r="B306" s="33"/>
      <c r="C306" s="34"/>
      <c r="D306" s="35"/>
      <c r="E306" s="239"/>
      <c r="H306" s="30"/>
      <c r="I306" s="26"/>
      <c r="J306" s="36"/>
      <c r="K306" s="31"/>
      <c r="L306" s="69"/>
      <c r="M306" s="69"/>
      <c r="N306" s="37"/>
      <c r="O306" s="356"/>
      <c r="X306" s="93"/>
      <c r="Y306" s="97"/>
      <c r="Z306" s="209"/>
      <c r="AA306" s="22"/>
      <c r="AB306" s="96"/>
      <c r="AC306" s="172"/>
      <c r="AD306" s="98"/>
      <c r="AE306" s="195"/>
      <c r="AF306" s="71"/>
      <c r="AG306" s="22"/>
    </row>
    <row r="307" spans="1:33">
      <c r="A307" s="347"/>
      <c r="B307" s="33"/>
      <c r="C307" s="34"/>
      <c r="D307" s="35"/>
      <c r="E307" s="239"/>
      <c r="H307" s="30"/>
      <c r="I307" s="26"/>
      <c r="J307" s="36"/>
      <c r="K307" s="31"/>
      <c r="L307" s="69"/>
      <c r="M307" s="69"/>
      <c r="N307" s="37"/>
      <c r="O307" s="356"/>
      <c r="X307" s="93"/>
      <c r="Y307" s="97"/>
      <c r="Z307" s="209"/>
      <c r="AA307" s="22"/>
      <c r="AB307" s="96"/>
      <c r="AC307" s="172"/>
      <c r="AD307" s="98"/>
      <c r="AE307" s="210"/>
      <c r="AG307" s="71"/>
    </row>
    <row r="308" spans="1:33">
      <c r="A308" s="348"/>
      <c r="B308" s="25"/>
      <c r="C308" s="30"/>
      <c r="D308" s="35"/>
      <c r="E308" s="239"/>
      <c r="H308" s="30"/>
      <c r="I308" s="26"/>
      <c r="J308" s="36"/>
      <c r="K308" s="31"/>
      <c r="L308" s="69"/>
      <c r="M308" s="69"/>
      <c r="N308" s="37"/>
      <c r="O308" s="356"/>
      <c r="X308" s="99"/>
      <c r="Y308" s="95"/>
      <c r="Z308" s="96"/>
      <c r="AA308" s="22"/>
      <c r="AB308" s="96"/>
      <c r="AC308" s="172"/>
      <c r="AD308" s="98"/>
      <c r="AE308" s="210"/>
      <c r="AG308" s="71"/>
    </row>
    <row r="309" spans="1:33">
      <c r="A309" s="348"/>
      <c r="B309" s="25"/>
      <c r="C309" s="30"/>
      <c r="D309" s="35"/>
      <c r="E309" s="239"/>
      <c r="H309" s="30"/>
      <c r="I309" s="25"/>
      <c r="J309" s="40"/>
      <c r="K309" s="39"/>
      <c r="L309" s="69"/>
      <c r="M309" s="69"/>
      <c r="N309" s="37"/>
      <c r="O309" s="356"/>
      <c r="X309" s="99"/>
      <c r="Y309" s="95"/>
      <c r="Z309" s="96"/>
      <c r="AA309" s="22"/>
      <c r="AB309" s="96"/>
      <c r="AC309" s="10"/>
      <c r="AD309" s="13"/>
      <c r="AG309" s="71"/>
    </row>
    <row r="310" spans="1:33">
      <c r="A310" s="348"/>
      <c r="B310" s="25"/>
      <c r="C310" s="30"/>
      <c r="D310" s="35"/>
      <c r="E310" s="239"/>
      <c r="H310" s="30"/>
      <c r="I310" s="25"/>
      <c r="J310" s="40"/>
      <c r="K310" s="39"/>
      <c r="L310" s="69"/>
      <c r="M310" s="69"/>
      <c r="N310" s="37"/>
      <c r="O310" s="356"/>
      <c r="X310" s="99"/>
      <c r="Y310" s="95"/>
      <c r="Z310" s="96"/>
      <c r="AA310" s="22"/>
      <c r="AB310" s="96"/>
      <c r="AC310" s="10"/>
      <c r="AD310" s="13"/>
      <c r="AG310" s="71"/>
    </row>
    <row r="311" spans="1:33">
      <c r="A311" s="348"/>
      <c r="B311" s="25"/>
      <c r="C311" s="30"/>
      <c r="D311" s="35"/>
      <c r="E311" s="239"/>
      <c r="H311" s="30"/>
      <c r="I311" s="25"/>
      <c r="J311" s="40"/>
      <c r="K311" s="39"/>
      <c r="L311" s="69"/>
      <c r="M311" s="69"/>
      <c r="N311" s="37"/>
      <c r="O311" s="356"/>
      <c r="X311" s="99"/>
      <c r="Y311" s="95"/>
      <c r="Z311" s="96"/>
      <c r="AA311" s="22"/>
      <c r="AB311" s="96"/>
      <c r="AC311" s="10"/>
      <c r="AD311" s="13"/>
      <c r="AG311" s="71"/>
    </row>
    <row r="312" spans="1:33">
      <c r="A312" s="348"/>
      <c r="B312" s="25"/>
      <c r="C312" s="30"/>
      <c r="D312" s="35"/>
      <c r="E312" s="239"/>
      <c r="H312" s="30"/>
      <c r="I312" s="25"/>
      <c r="J312" s="40"/>
      <c r="K312" s="39"/>
      <c r="L312" s="69"/>
      <c r="M312" s="69"/>
      <c r="N312" s="37"/>
      <c r="O312" s="356"/>
      <c r="X312" s="99"/>
      <c r="Y312" s="95"/>
      <c r="Z312" s="96"/>
      <c r="AA312" s="22"/>
      <c r="AB312" s="96"/>
      <c r="AC312" s="10"/>
      <c r="AD312" s="13"/>
      <c r="AG312" s="71"/>
    </row>
    <row r="313" spans="1:33">
      <c r="A313" s="348"/>
      <c r="B313" s="25"/>
      <c r="C313" s="30"/>
      <c r="D313" s="35"/>
      <c r="E313" s="239"/>
      <c r="H313" s="30"/>
      <c r="I313" s="25"/>
      <c r="J313" s="40"/>
      <c r="K313" s="39"/>
      <c r="L313" s="69"/>
      <c r="M313" s="69"/>
      <c r="N313" s="37"/>
      <c r="O313" s="356"/>
      <c r="X313" s="99"/>
      <c r="Y313" s="95"/>
      <c r="Z313" s="96"/>
      <c r="AA313" s="22"/>
      <c r="AB313" s="96"/>
      <c r="AC313" s="10"/>
      <c r="AD313" s="13"/>
      <c r="AG313" s="71"/>
    </row>
    <row r="314" spans="1:33">
      <c r="A314" s="348"/>
      <c r="B314" s="25"/>
      <c r="C314" s="30"/>
      <c r="D314" s="35"/>
      <c r="E314" s="239"/>
      <c r="H314" s="30"/>
      <c r="I314" s="25"/>
      <c r="J314" s="40"/>
      <c r="K314" s="39"/>
      <c r="L314" s="69"/>
      <c r="M314" s="69"/>
      <c r="N314" s="37"/>
      <c r="O314" s="356"/>
      <c r="X314" s="99"/>
      <c r="Y314" s="95"/>
      <c r="Z314" s="96"/>
      <c r="AA314" s="22"/>
      <c r="AB314" s="96"/>
      <c r="AC314" s="10"/>
      <c r="AD314" s="13"/>
      <c r="AG314" s="71"/>
    </row>
    <row r="315" spans="1:33">
      <c r="A315" s="348"/>
      <c r="B315" s="25"/>
      <c r="C315" s="30"/>
      <c r="D315" s="35"/>
      <c r="E315" s="239"/>
      <c r="H315" s="30"/>
      <c r="I315" s="25"/>
      <c r="J315" s="40"/>
      <c r="K315" s="39"/>
      <c r="L315" s="69"/>
      <c r="M315" s="69"/>
      <c r="N315" s="37"/>
      <c r="O315" s="356"/>
      <c r="X315" s="99"/>
      <c r="Y315" s="95"/>
      <c r="Z315" s="96"/>
      <c r="AA315" s="22"/>
      <c r="AB315" s="96"/>
      <c r="AC315" s="10"/>
      <c r="AD315" s="13"/>
      <c r="AG315" s="71"/>
    </row>
    <row r="316" spans="1:33">
      <c r="A316" s="348"/>
      <c r="B316" s="25"/>
      <c r="C316" s="30"/>
      <c r="D316" s="35"/>
      <c r="E316" s="239"/>
      <c r="H316" s="30"/>
      <c r="I316" s="25"/>
      <c r="J316" s="40"/>
      <c r="K316" s="39"/>
      <c r="L316" s="69"/>
      <c r="M316" s="69"/>
      <c r="N316" s="37"/>
      <c r="O316" s="356"/>
      <c r="X316" s="99"/>
      <c r="Y316" s="95"/>
      <c r="Z316" s="96"/>
      <c r="AA316" s="22"/>
      <c r="AB316" s="96"/>
      <c r="AC316" s="10"/>
      <c r="AD316" s="13"/>
      <c r="AG316" s="71"/>
    </row>
    <row r="317" spans="1:33">
      <c r="A317" s="348"/>
      <c r="B317" s="25"/>
      <c r="C317" s="30"/>
      <c r="D317" s="35"/>
      <c r="E317" s="239"/>
      <c r="H317" s="30"/>
      <c r="I317" s="25"/>
      <c r="J317" s="40"/>
      <c r="K317" s="39"/>
      <c r="L317" s="69"/>
      <c r="M317" s="69"/>
      <c r="N317" s="37"/>
      <c r="O317" s="356"/>
      <c r="X317" s="99"/>
      <c r="Y317" s="95"/>
      <c r="Z317" s="96"/>
      <c r="AA317" s="22"/>
      <c r="AB317" s="96"/>
      <c r="AC317" s="10"/>
      <c r="AD317" s="13"/>
      <c r="AG317" s="71"/>
    </row>
    <row r="318" spans="1:33">
      <c r="A318" s="346"/>
      <c r="B318" s="25"/>
      <c r="C318" s="30"/>
      <c r="D318" s="35"/>
      <c r="E318" s="239"/>
      <c r="H318" s="30"/>
      <c r="I318" s="25"/>
      <c r="J318" s="40"/>
      <c r="K318" s="39"/>
      <c r="L318" s="69"/>
      <c r="M318" s="69"/>
      <c r="N318" s="37"/>
      <c r="O318" s="356"/>
      <c r="X318" s="100"/>
      <c r="Y318" s="95"/>
      <c r="Z318" s="96"/>
      <c r="AA318" s="22"/>
      <c r="AB318" s="96"/>
      <c r="AC318" s="10"/>
      <c r="AD318" s="13"/>
      <c r="AG318" s="71"/>
    </row>
    <row r="319" spans="1:33">
      <c r="A319" s="346"/>
      <c r="B319" s="25"/>
      <c r="C319" s="30"/>
      <c r="D319" s="35"/>
      <c r="E319" s="239"/>
      <c r="H319" s="30"/>
      <c r="I319" s="25"/>
      <c r="J319" s="40"/>
      <c r="K319" s="39"/>
      <c r="L319" s="69"/>
      <c r="M319" s="69"/>
      <c r="N319" s="37"/>
      <c r="O319" s="356"/>
      <c r="X319" s="100"/>
      <c r="Y319" s="95"/>
      <c r="Z319" s="96"/>
      <c r="AA319" s="22"/>
      <c r="AB319" s="96"/>
      <c r="AC319" s="10"/>
      <c r="AD319" s="13"/>
      <c r="AG319" s="71"/>
    </row>
    <row r="320" spans="1:33">
      <c r="A320" s="346"/>
      <c r="B320" s="41"/>
      <c r="C320" s="30"/>
      <c r="D320" s="35"/>
      <c r="E320" s="239"/>
      <c r="H320" s="30"/>
      <c r="I320" s="25"/>
      <c r="J320" s="40"/>
      <c r="K320" s="39"/>
      <c r="L320" s="72"/>
      <c r="M320" s="72"/>
      <c r="N320" s="42"/>
      <c r="X320" s="100"/>
      <c r="Y320" s="101"/>
      <c r="Z320" s="96"/>
      <c r="AB320" s="96"/>
      <c r="AC320" s="10"/>
      <c r="AD320" s="13"/>
      <c r="AG320" s="201"/>
    </row>
    <row r="321" spans="1:33">
      <c r="A321" s="346"/>
      <c r="B321" s="25"/>
      <c r="C321" s="30"/>
      <c r="D321" s="35"/>
      <c r="E321" s="239"/>
      <c r="H321" s="30"/>
      <c r="I321" s="25"/>
      <c r="J321" s="40"/>
      <c r="K321" s="39"/>
      <c r="L321" s="72"/>
      <c r="M321" s="72"/>
      <c r="N321" s="42"/>
      <c r="X321" s="100"/>
      <c r="Y321" s="95"/>
      <c r="Z321" s="96"/>
      <c r="AB321" s="96"/>
      <c r="AC321" s="10"/>
      <c r="AD321" s="13"/>
      <c r="AG321" s="201"/>
    </row>
    <row r="322" spans="1:33">
      <c r="A322" s="346"/>
      <c r="B322" s="25"/>
      <c r="C322" s="30"/>
      <c r="D322" s="35"/>
      <c r="E322" s="239"/>
      <c r="H322" s="30"/>
      <c r="I322" s="25"/>
      <c r="J322" s="40"/>
      <c r="K322" s="39"/>
      <c r="L322" s="72"/>
      <c r="M322" s="72"/>
      <c r="N322" s="42"/>
      <c r="X322" s="100"/>
      <c r="Y322" s="95"/>
      <c r="Z322" s="96"/>
      <c r="AB322" s="96"/>
      <c r="AC322" s="10"/>
      <c r="AD322" s="13"/>
      <c r="AG322" s="201"/>
    </row>
    <row r="323" spans="1:33">
      <c r="A323" s="346"/>
      <c r="B323" s="25"/>
      <c r="C323" s="30"/>
      <c r="D323" s="35"/>
      <c r="E323" s="239"/>
      <c r="H323" s="30"/>
      <c r="I323" s="25"/>
      <c r="J323" s="40"/>
      <c r="K323" s="39"/>
      <c r="L323" s="72"/>
      <c r="M323" s="72"/>
      <c r="N323" s="42"/>
      <c r="X323" s="100"/>
      <c r="Y323" s="95"/>
      <c r="Z323" s="96"/>
      <c r="AB323" s="96"/>
      <c r="AC323" s="10"/>
      <c r="AD323" s="13"/>
      <c r="AG323" s="201"/>
    </row>
    <row r="324" spans="1:33">
      <c r="A324" s="346"/>
      <c r="B324" s="25"/>
      <c r="C324" s="30"/>
      <c r="D324" s="35"/>
      <c r="E324" s="239"/>
      <c r="H324" s="30"/>
      <c r="I324" s="25"/>
      <c r="J324" s="40"/>
      <c r="K324" s="39"/>
      <c r="L324" s="72"/>
      <c r="M324" s="72"/>
      <c r="N324" s="42"/>
      <c r="X324" s="100"/>
      <c r="Y324" s="95"/>
      <c r="Z324" s="96"/>
      <c r="AB324" s="96"/>
      <c r="AC324" s="10"/>
      <c r="AD324" s="13"/>
      <c r="AG324" s="201"/>
    </row>
    <row r="325" spans="1:33">
      <c r="A325" s="346"/>
      <c r="B325" s="43"/>
      <c r="C325" s="30"/>
      <c r="D325" s="35"/>
      <c r="E325" s="239"/>
      <c r="H325" s="30"/>
      <c r="I325" s="25"/>
      <c r="J325" s="40"/>
      <c r="K325" s="39"/>
      <c r="L325" s="72"/>
      <c r="M325" s="72"/>
      <c r="N325" s="42"/>
      <c r="X325" s="100"/>
      <c r="Y325" s="18"/>
      <c r="Z325" s="96"/>
      <c r="AB325" s="96"/>
      <c r="AC325" s="10"/>
      <c r="AD325" s="13"/>
      <c r="AG325" s="201"/>
    </row>
    <row r="326" spans="1:33">
      <c r="A326" s="349"/>
      <c r="B326" s="43"/>
      <c r="C326" s="30"/>
      <c r="D326" s="35"/>
      <c r="E326" s="239"/>
      <c r="H326" s="30"/>
      <c r="I326" s="25"/>
      <c r="J326" s="40"/>
      <c r="K326" s="39"/>
      <c r="L326" s="72"/>
      <c r="M326" s="72"/>
      <c r="N326" s="42"/>
      <c r="X326" s="102"/>
      <c r="Y326" s="18"/>
      <c r="Z326" s="96"/>
      <c r="AB326" s="96"/>
      <c r="AC326" s="10"/>
      <c r="AD326" s="13"/>
      <c r="AG326" s="201"/>
    </row>
    <row r="327" spans="1:33">
      <c r="A327" s="346"/>
      <c r="B327" s="25"/>
      <c r="C327" s="30"/>
      <c r="D327" s="35"/>
      <c r="E327" s="239"/>
      <c r="H327" s="30"/>
      <c r="I327" s="25"/>
      <c r="J327" s="40"/>
      <c r="K327" s="39"/>
      <c r="L327" s="72"/>
      <c r="M327" s="72"/>
      <c r="N327" s="42"/>
      <c r="X327" s="100"/>
      <c r="Y327" s="95"/>
      <c r="Z327" s="96"/>
      <c r="AB327" s="96"/>
      <c r="AC327" s="10"/>
      <c r="AD327" s="13"/>
      <c r="AG327" s="201"/>
    </row>
    <row r="328" spans="1:33">
      <c r="A328" s="346"/>
      <c r="B328" s="25"/>
      <c r="C328" s="30"/>
      <c r="D328" s="35"/>
      <c r="E328" s="239"/>
      <c r="H328" s="30"/>
      <c r="I328" s="25"/>
      <c r="J328" s="40"/>
      <c r="K328" s="39"/>
      <c r="L328" s="72"/>
      <c r="M328" s="72"/>
      <c r="N328" s="42"/>
      <c r="X328" s="100"/>
      <c r="Y328" s="95"/>
      <c r="Z328" s="96"/>
      <c r="AB328" s="96"/>
      <c r="AC328" s="10"/>
      <c r="AD328" s="13"/>
      <c r="AG328" s="201"/>
    </row>
    <row r="329" spans="1:33">
      <c r="A329" s="346"/>
      <c r="B329" s="25"/>
      <c r="C329" s="30"/>
      <c r="D329" s="35"/>
      <c r="E329" s="239"/>
      <c r="H329" s="30"/>
      <c r="I329" s="25"/>
      <c r="J329" s="40"/>
      <c r="K329" s="39"/>
      <c r="L329" s="72"/>
      <c r="M329" s="72"/>
      <c r="N329" s="42"/>
      <c r="X329" s="100"/>
      <c r="Y329" s="95"/>
      <c r="Z329" s="96"/>
      <c r="AB329" s="96"/>
      <c r="AC329" s="10"/>
      <c r="AD329" s="13"/>
      <c r="AG329" s="201"/>
    </row>
    <row r="330" spans="1:33">
      <c r="A330" s="349"/>
      <c r="B330" s="25"/>
      <c r="C330" s="30"/>
      <c r="D330" s="35"/>
      <c r="E330" s="239"/>
      <c r="H330" s="30"/>
      <c r="I330" s="25"/>
      <c r="J330" s="40"/>
      <c r="K330" s="39"/>
      <c r="L330" s="72"/>
      <c r="M330" s="72"/>
      <c r="N330" s="42"/>
      <c r="X330" s="102"/>
      <c r="Y330" s="95"/>
      <c r="Z330" s="96"/>
      <c r="AB330" s="96"/>
      <c r="AC330" s="10"/>
      <c r="AD330" s="13"/>
      <c r="AG330" s="201"/>
    </row>
    <row r="331" spans="1:33">
      <c r="A331" s="346"/>
      <c r="B331" s="25"/>
      <c r="C331" s="30"/>
      <c r="D331" s="35"/>
      <c r="E331" s="239"/>
      <c r="H331" s="30"/>
      <c r="I331" s="25"/>
      <c r="J331" s="40"/>
      <c r="K331" s="39"/>
      <c r="L331" s="72"/>
      <c r="M331" s="72"/>
      <c r="N331" s="42"/>
      <c r="X331" s="100"/>
      <c r="Y331" s="95"/>
      <c r="Z331" s="96"/>
      <c r="AB331" s="96"/>
      <c r="AC331" s="10"/>
      <c r="AD331" s="13"/>
      <c r="AG331" s="201"/>
    </row>
    <row r="332" spans="1:33">
      <c r="A332" s="346"/>
      <c r="B332" s="25"/>
      <c r="C332" s="30"/>
      <c r="D332" s="35"/>
      <c r="E332" s="239"/>
      <c r="H332" s="30"/>
      <c r="I332" s="25"/>
      <c r="J332" s="40"/>
      <c r="K332" s="39"/>
      <c r="L332" s="72"/>
      <c r="M332" s="72"/>
      <c r="N332" s="42"/>
      <c r="X332" s="100"/>
      <c r="Y332" s="95"/>
      <c r="Z332" s="96"/>
      <c r="AB332" s="96"/>
      <c r="AC332" s="10"/>
      <c r="AD332" s="13"/>
      <c r="AG332" s="201"/>
    </row>
    <row r="333" spans="1:33">
      <c r="A333" s="350"/>
      <c r="X333" s="11"/>
    </row>
    <row r="334" spans="1:33">
      <c r="A334" s="350"/>
      <c r="B334" s="12"/>
      <c r="X334" s="11"/>
      <c r="Y334" s="12"/>
    </row>
  </sheetData>
  <autoFilter ref="A10:AG10" xr:uid="{5E26B68A-C397-4289-AE13-5FFD99F138ED}">
    <sortState xmlns:xlrd2="http://schemas.microsoft.com/office/spreadsheetml/2017/richdata2" ref="A11:AG303">
      <sortCondition ref="A10"/>
    </sortState>
  </autoFilter>
  <sortState xmlns:xlrd2="http://schemas.microsoft.com/office/spreadsheetml/2017/richdata2" ref="A11:N303">
    <sortCondition ref="A10:A303"/>
  </sortState>
  <conditionalFormatting sqref="AD11:AD303">
    <cfRule type="cellIs" dxfId="5" priority="4" operator="lessThan">
      <formula>0</formula>
    </cfRule>
  </conditionalFormatting>
  <conditionalFormatting sqref="K11:K303">
    <cfRule type="cellIs" dxfId="4" priority="3" operator="lessThan">
      <formula>0</formula>
    </cfRule>
  </conditionalFormatting>
  <conditionalFormatting sqref="L11:M303">
    <cfRule type="cellIs" dxfId="3" priority="2" operator="lessThan">
      <formula>0</formula>
    </cfRule>
  </conditionalFormatting>
  <conditionalFormatting sqref="J11:J303">
    <cfRule type="cellIs" dxfId="2" priority="1" operator="lessThan">
      <formula>0</formula>
    </cfRule>
  </conditionalFormatting>
  <hyperlinks>
    <hyperlink ref="X5" r:id="rId1" display="Opetus- ja kulttuuritoimen valtionosuudet vuodelle 2022, OPH 21.12.2021" xr:uid="{E8441AE5-ABBA-4D9C-A41E-E9F546BDFB31}"/>
    <hyperlink ref="X4" r:id="rId2" display="Peruspalvelujen valtionosuuksien laskentatiedot vuodelle 2022, VM/KAO 30.12.2021" xr:uid="{31119B47-3291-47B4-A63C-2DC295EAF30F}"/>
    <hyperlink ref="A5" r:id="rId3" display="Opetus- ja kulttuuritoimen valtionosuudet vuodelle 2022, OPH 21.12.2021" xr:uid="{BAAE533B-304A-4FCE-AF22-802263674939}"/>
    <hyperlink ref="A4" r:id="rId4" display="VM:n valtionosuuslaskelma 19.9.2022" xr:uid="{BFACC79F-0357-4D08-9D82-476E6E38ECFA}"/>
  </hyperlinks>
  <printOptions horizontalCentered="1"/>
  <pageMargins left="0.39370078740157483" right="0.39370078740157483" top="1.5748031496062993" bottom="0.78740157480314965" header="0.39370078740157483" footer="0.39370078740157483"/>
  <pageSetup paperSize="9" orientation="portrait" r:id="rId5"/>
  <headerFooter scaleWithDoc="0">
    <oddHeader>&amp;L&amp;G</oddHeader>
    <oddFooter>&amp;L&amp;8&amp;K06+000&amp;P/&amp;N | &amp;D &amp;T | &amp;Z&amp;F&amp;R&amp;8&amp;K06+000&amp;G</oddFooter>
  </headerFooter>
  <ignoredErrors>
    <ignoredError sqref="L11:L303" formulaRange="1"/>
  </ignoredErrors>
  <legacyDrawing r:id="rId6"/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FA82-0957-4F64-B6A0-945E57961547}">
  <dimension ref="A1:N334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9" sqref="A9"/>
    </sheetView>
  </sheetViews>
  <sheetFormatPr defaultRowHeight="13.8"/>
  <cols>
    <col min="1" max="1" width="8.88671875" style="53"/>
    <col min="2" max="2" width="13.6640625" style="53" bestFit="1" customWidth="1"/>
    <col min="3" max="4" width="12" style="53" bestFit="1" customWidth="1"/>
    <col min="5" max="5" width="12.88671875" style="53" bestFit="1" customWidth="1"/>
    <col min="6" max="6" width="17.44140625" style="53" customWidth="1"/>
    <col min="7" max="8" width="8.88671875" style="53"/>
    <col min="9" max="9" width="8.88671875" style="59" customWidth="1"/>
    <col min="10" max="10" width="13.6640625" style="45" bestFit="1" customWidth="1"/>
    <col min="11" max="11" width="10.33203125" style="51" bestFit="1" customWidth="1"/>
    <col min="12" max="12" width="14.5546875" style="51" customWidth="1"/>
    <col min="13" max="13" width="13.33203125" style="51" customWidth="1"/>
    <col min="14" max="14" width="17.21875" style="52" bestFit="1" customWidth="1"/>
    <col min="15" max="16384" width="8.88671875" style="53"/>
  </cols>
  <sheetData>
    <row r="1" spans="1:14" ht="22.8">
      <c r="A1" s="15" t="s">
        <v>367</v>
      </c>
      <c r="I1" s="217" t="s">
        <v>309</v>
      </c>
      <c r="J1" s="50"/>
    </row>
    <row r="2" spans="1:14" ht="15.6">
      <c r="A2" s="14" t="s">
        <v>410</v>
      </c>
      <c r="I2" s="218" t="s">
        <v>329</v>
      </c>
    </row>
    <row r="3" spans="1:14" ht="15.6">
      <c r="I3" s="94"/>
    </row>
    <row r="4" spans="1:14">
      <c r="A4" s="68" t="s">
        <v>322</v>
      </c>
    </row>
    <row r="5" spans="1:14">
      <c r="A5" s="67" t="s">
        <v>324</v>
      </c>
    </row>
    <row r="6" spans="1:14">
      <c r="A6" s="60" t="s">
        <v>323</v>
      </c>
    </row>
    <row r="7" spans="1:14">
      <c r="I7" s="60"/>
    </row>
    <row r="8" spans="1:14">
      <c r="I8" s="60"/>
    </row>
    <row r="9" spans="1:14" ht="46.8">
      <c r="A9" s="54" t="s">
        <v>302</v>
      </c>
      <c r="B9" s="54" t="s">
        <v>7</v>
      </c>
      <c r="C9" s="63" t="s">
        <v>310</v>
      </c>
      <c r="D9" s="63" t="s">
        <v>311</v>
      </c>
      <c r="E9" s="63" t="s">
        <v>312</v>
      </c>
      <c r="F9" s="63" t="s">
        <v>306</v>
      </c>
      <c r="I9" s="215" t="s">
        <v>302</v>
      </c>
      <c r="J9" s="215" t="s">
        <v>7</v>
      </c>
      <c r="K9" s="216" t="s">
        <v>310</v>
      </c>
      <c r="L9" s="216" t="s">
        <v>311</v>
      </c>
      <c r="M9" s="216" t="s">
        <v>312</v>
      </c>
      <c r="N9" s="216" t="s">
        <v>306</v>
      </c>
    </row>
    <row r="10" spans="1:14" s="449" customFormat="1" ht="29.4" customHeight="1">
      <c r="A10" s="445"/>
      <c r="B10" s="446" t="s">
        <v>8</v>
      </c>
      <c r="C10" s="447">
        <f>SUM(C11:C303)</f>
        <v>134931981.61379999</v>
      </c>
      <c r="D10" s="447">
        <f t="shared" ref="D10:E10" si="0">SUM(D11:D303)</f>
        <v>337749301.90646386</v>
      </c>
      <c r="E10" s="447">
        <f t="shared" si="0"/>
        <v>-202817320.29266399</v>
      </c>
      <c r="F10" s="448">
        <f>'Vos-laskelma'!L10+E10</f>
        <v>3380150788.7073359</v>
      </c>
      <c r="I10" s="445"/>
      <c r="J10" s="446" t="s">
        <v>8</v>
      </c>
      <c r="K10" s="447">
        <f>SUM(K11:K303)</f>
        <v>137707784.84719998</v>
      </c>
      <c r="L10" s="447">
        <f>SUM(L11:L303)</f>
        <v>341968680.11008376</v>
      </c>
      <c r="M10" s="450">
        <f t="shared" ref="M10:M73" si="1">K10-L10</f>
        <v>-204260895.26288378</v>
      </c>
      <c r="N10" s="448">
        <f>'Vos-laskelma'!AF10+M10</f>
        <v>10513507867.828142</v>
      </c>
    </row>
    <row r="11" spans="1:14">
      <c r="A11" s="29">
        <v>5</v>
      </c>
      <c r="B11" s="39" t="s">
        <v>9</v>
      </c>
      <c r="C11" s="48">
        <v>2936889.7163999993</v>
      </c>
      <c r="D11" s="48">
        <v>691193.85648000007</v>
      </c>
      <c r="E11" s="48">
        <v>2245695.8599199993</v>
      </c>
      <c r="F11" s="92">
        <f>'Vos-laskelma'!L11+E11</f>
        <v>17095356.859919999</v>
      </c>
      <c r="I11" s="29">
        <v>5</v>
      </c>
      <c r="J11" s="39" t="s">
        <v>9</v>
      </c>
      <c r="K11" s="48">
        <v>3172335.5318</v>
      </c>
      <c r="L11" s="48">
        <v>548483.39200000011</v>
      </c>
      <c r="M11" s="48">
        <f t="shared" si="1"/>
        <v>2623852.1398</v>
      </c>
      <c r="N11" s="55">
        <f>'Vos-laskelma'!AF11+M11</f>
        <v>41832363.941106007</v>
      </c>
    </row>
    <row r="12" spans="1:14">
      <c r="A12" s="29">
        <v>9</v>
      </c>
      <c r="B12" s="39" t="s">
        <v>10</v>
      </c>
      <c r="C12" s="48">
        <v>119061.08670000001</v>
      </c>
      <c r="D12" s="48">
        <v>59567.726699999999</v>
      </c>
      <c r="E12" s="246">
        <v>59493.360000000015</v>
      </c>
      <c r="F12" s="92">
        <f>'Vos-laskelma'!L12+E12</f>
        <v>3691128.36</v>
      </c>
      <c r="I12" s="29">
        <v>9</v>
      </c>
      <c r="J12" s="39" t="s">
        <v>10</v>
      </c>
      <c r="K12" s="48">
        <v>143157.14620000002</v>
      </c>
      <c r="L12" s="48">
        <v>31299.324000000001</v>
      </c>
      <c r="M12" s="48">
        <f t="shared" si="1"/>
        <v>111857.82220000002</v>
      </c>
      <c r="N12" s="55">
        <f>'Vos-laskelma'!AF12+M12</f>
        <v>10749894.874799501</v>
      </c>
    </row>
    <row r="13" spans="1:14">
      <c r="A13" s="29">
        <v>10</v>
      </c>
      <c r="B13" s="39" t="s">
        <v>11</v>
      </c>
      <c r="C13" s="48">
        <v>151708.068</v>
      </c>
      <c r="D13" s="48">
        <v>220274.16540000006</v>
      </c>
      <c r="E13" s="246">
        <v>-68566.097400000057</v>
      </c>
      <c r="F13" s="92">
        <f>'Vos-laskelma'!L13+E13</f>
        <v>12205790.9026</v>
      </c>
      <c r="I13" s="29">
        <v>10</v>
      </c>
      <c r="J13" s="39" t="s">
        <v>11</v>
      </c>
      <c r="K13" s="48">
        <v>166929.728</v>
      </c>
      <c r="L13" s="48">
        <v>294467.02108000003</v>
      </c>
      <c r="M13" s="66">
        <f t="shared" si="1"/>
        <v>-127537.29308000003</v>
      </c>
      <c r="N13" s="55">
        <f>'Vos-laskelma'!AF13+M13</f>
        <v>44881716.196558081</v>
      </c>
    </row>
    <row r="14" spans="1:14">
      <c r="A14" s="29">
        <v>16</v>
      </c>
      <c r="B14" s="39" t="s">
        <v>12</v>
      </c>
      <c r="C14" s="48">
        <v>934045.75200000009</v>
      </c>
      <c r="D14" s="48">
        <v>148911.88008</v>
      </c>
      <c r="E14" s="246">
        <v>785133.87192000006</v>
      </c>
      <c r="F14" s="92">
        <f>'Vos-laskelma'!L14+E14</f>
        <v>11074132.871920001</v>
      </c>
      <c r="I14" s="29">
        <v>16</v>
      </c>
      <c r="J14" s="39" t="s">
        <v>12</v>
      </c>
      <c r="K14" s="48">
        <v>1146300.4804000002</v>
      </c>
      <c r="L14" s="48">
        <v>205860.12528000001</v>
      </c>
      <c r="M14" s="48">
        <f t="shared" si="1"/>
        <v>940440.3551200002</v>
      </c>
      <c r="N14" s="55">
        <f>'Vos-laskelma'!AF14+M14</f>
        <v>24004176.632283356</v>
      </c>
    </row>
    <row r="15" spans="1:14">
      <c r="A15" s="29">
        <v>18</v>
      </c>
      <c r="B15" s="39" t="s">
        <v>13</v>
      </c>
      <c r="C15" s="48">
        <v>824206.1361</v>
      </c>
      <c r="D15" s="48">
        <v>288156.08916000003</v>
      </c>
      <c r="E15" s="246">
        <v>536050.04694000003</v>
      </c>
      <c r="F15" s="92">
        <f>'Vos-laskelma'!L15+E15</f>
        <v>4116741.0469399998</v>
      </c>
      <c r="I15" s="29">
        <v>18</v>
      </c>
      <c r="J15" s="39" t="s">
        <v>13</v>
      </c>
      <c r="K15" s="48">
        <v>872058.78440000012</v>
      </c>
      <c r="L15" s="48">
        <v>331266.08344000002</v>
      </c>
      <c r="M15" s="48">
        <f t="shared" si="1"/>
        <v>540792.70096000005</v>
      </c>
      <c r="N15" s="55">
        <f>'Vos-laskelma'!AF15+M15</f>
        <v>9310134.1776194274</v>
      </c>
    </row>
    <row r="16" spans="1:14">
      <c r="A16" s="29">
        <v>19</v>
      </c>
      <c r="B16" s="39" t="s">
        <v>14</v>
      </c>
      <c r="C16" s="48">
        <v>139809.39600000001</v>
      </c>
      <c r="D16" s="48">
        <v>202946.72430000003</v>
      </c>
      <c r="E16" s="246">
        <v>-63137.328300000023</v>
      </c>
      <c r="F16" s="92">
        <f>'Vos-laskelma'!L16+E16</f>
        <v>3072767.6716999998</v>
      </c>
      <c r="I16" s="29">
        <v>19</v>
      </c>
      <c r="J16" s="39" t="s">
        <v>14</v>
      </c>
      <c r="K16" s="48">
        <v>180492.7684</v>
      </c>
      <c r="L16" s="48">
        <v>221181.88960000002</v>
      </c>
      <c r="M16" s="66">
        <f t="shared" si="1"/>
        <v>-40689.121200000023</v>
      </c>
      <c r="N16" s="55">
        <f>'Vos-laskelma'!AF16+M16</f>
        <v>7450928.1968620764</v>
      </c>
    </row>
    <row r="17" spans="1:14">
      <c r="A17" s="29">
        <v>20</v>
      </c>
      <c r="B17" s="39" t="s">
        <v>15</v>
      </c>
      <c r="C17" s="48">
        <v>293079.16469999996</v>
      </c>
      <c r="D17" s="48">
        <v>939534.01445999998</v>
      </c>
      <c r="E17" s="246">
        <v>-646454.84976000001</v>
      </c>
      <c r="F17" s="92">
        <f>'Vos-laskelma'!L17+E17</f>
        <v>8378831.1502400003</v>
      </c>
      <c r="I17" s="29">
        <v>20</v>
      </c>
      <c r="J17" s="39" t="s">
        <v>15</v>
      </c>
      <c r="K17" s="48">
        <v>365456.8688</v>
      </c>
      <c r="L17" s="48">
        <v>1084283.1055600001</v>
      </c>
      <c r="M17" s="66">
        <f t="shared" si="1"/>
        <v>-718826.23676</v>
      </c>
      <c r="N17" s="55">
        <f>'Vos-laskelma'!AF17+M17</f>
        <v>35205636.096286565</v>
      </c>
    </row>
    <row r="18" spans="1:14">
      <c r="A18" s="29">
        <v>46</v>
      </c>
      <c r="B18" s="39" t="s">
        <v>16</v>
      </c>
      <c r="C18" s="48">
        <v>230611.1367</v>
      </c>
      <c r="D18" s="48">
        <v>23797.344000000001</v>
      </c>
      <c r="E18" s="246">
        <v>206813.79269999999</v>
      </c>
      <c r="F18" s="92">
        <f>'Vos-laskelma'!L18+E18</f>
        <v>2087693.7927000001</v>
      </c>
      <c r="I18" s="29">
        <v>46</v>
      </c>
      <c r="J18" s="39" t="s">
        <v>16</v>
      </c>
      <c r="K18" s="48">
        <v>251959.5582</v>
      </c>
      <c r="L18" s="48">
        <v>31299.324000000004</v>
      </c>
      <c r="M18" s="48">
        <f t="shared" si="1"/>
        <v>220660.23420000001</v>
      </c>
      <c r="N18" s="55">
        <f>'Vos-laskelma'!AF18+M18</f>
        <v>6259850.9891782003</v>
      </c>
    </row>
    <row r="19" spans="1:14">
      <c r="A19" s="29">
        <v>47</v>
      </c>
      <c r="B19" s="39" t="s">
        <v>17</v>
      </c>
      <c r="C19" s="48">
        <v>22310.010000000002</v>
      </c>
      <c r="D19" s="48">
        <v>62542.394700000004</v>
      </c>
      <c r="E19" s="246">
        <v>-40232.384700000002</v>
      </c>
      <c r="F19" s="92">
        <f>'Vos-laskelma'!L19+E19</f>
        <v>3705100.6153000002</v>
      </c>
      <c r="I19" s="29">
        <v>47</v>
      </c>
      <c r="J19" s="39" t="s">
        <v>17</v>
      </c>
      <c r="K19" s="48">
        <v>14904.44</v>
      </c>
      <c r="L19" s="48">
        <v>70125.390199999994</v>
      </c>
      <c r="M19" s="66">
        <f t="shared" si="1"/>
        <v>-55220.950199999992</v>
      </c>
      <c r="N19" s="55">
        <f>'Vos-laskelma'!AF19+M19</f>
        <v>9851099.7193750199</v>
      </c>
    </row>
    <row r="20" spans="1:14">
      <c r="A20" s="29">
        <v>49</v>
      </c>
      <c r="B20" s="39" t="s">
        <v>18</v>
      </c>
      <c r="C20" s="48">
        <v>3515016.4421999985</v>
      </c>
      <c r="D20" s="48">
        <v>18338191.641048003</v>
      </c>
      <c r="E20" s="246">
        <v>-14823175.198848005</v>
      </c>
      <c r="F20" s="92">
        <f>'Vos-laskelma'!L20+E20</f>
        <v>339149674.80115199</v>
      </c>
      <c r="I20" s="29">
        <v>49</v>
      </c>
      <c r="J20" s="39" t="s">
        <v>18</v>
      </c>
      <c r="K20" s="48">
        <v>3677148.9145999998</v>
      </c>
      <c r="L20" s="48">
        <v>18891310.63002</v>
      </c>
      <c r="M20" s="66">
        <f t="shared" si="1"/>
        <v>-15214161.71542</v>
      </c>
      <c r="N20" s="55">
        <f>'Vos-laskelma'!AF20+M20</f>
        <v>148245257.03106701</v>
      </c>
    </row>
    <row r="21" spans="1:14">
      <c r="A21" s="29">
        <v>50</v>
      </c>
      <c r="B21" s="39" t="s">
        <v>19</v>
      </c>
      <c r="C21" s="48">
        <v>358521.86070000002</v>
      </c>
      <c r="D21" s="48">
        <v>194394.55380000002</v>
      </c>
      <c r="E21" s="246">
        <v>164127.3069</v>
      </c>
      <c r="F21" s="92">
        <f>'Vos-laskelma'!L21+E21</f>
        <v>7059975.3069000002</v>
      </c>
      <c r="I21" s="29">
        <v>50</v>
      </c>
      <c r="J21" s="39" t="s">
        <v>19</v>
      </c>
      <c r="K21" s="48">
        <v>314707.25060000003</v>
      </c>
      <c r="L21" s="48">
        <v>214176.80280000003</v>
      </c>
      <c r="M21" s="48">
        <f t="shared" si="1"/>
        <v>100530.44779999999</v>
      </c>
      <c r="N21" s="55">
        <f>'Vos-laskelma'!AF21+M21</f>
        <v>27562754.092867516</v>
      </c>
    </row>
    <row r="22" spans="1:14">
      <c r="A22" s="29">
        <v>51</v>
      </c>
      <c r="B22" s="39" t="s">
        <v>20</v>
      </c>
      <c r="C22" s="48">
        <v>305052.20340000006</v>
      </c>
      <c r="D22" s="48">
        <v>431163.25326000003</v>
      </c>
      <c r="E22" s="246">
        <v>-126111.04985999997</v>
      </c>
      <c r="F22" s="92">
        <f>'Vos-laskelma'!L22+E22</f>
        <v>-4218279.0498599997</v>
      </c>
      <c r="I22" s="29">
        <v>51</v>
      </c>
      <c r="J22" s="39" t="s">
        <v>20</v>
      </c>
      <c r="K22" s="48">
        <v>311502.79600000003</v>
      </c>
      <c r="L22" s="48">
        <v>515704.05710800004</v>
      </c>
      <c r="M22" s="66">
        <f t="shared" si="1"/>
        <v>-204201.26110800001</v>
      </c>
      <c r="N22" s="55">
        <f>'Vos-laskelma'!AF22+M22</f>
        <v>13979076.39517878</v>
      </c>
    </row>
    <row r="23" spans="1:14">
      <c r="A23" s="29">
        <v>52</v>
      </c>
      <c r="B23" s="39" t="s">
        <v>21</v>
      </c>
      <c r="C23" s="48">
        <v>68417.364000000001</v>
      </c>
      <c r="D23" s="48">
        <v>38745.0507</v>
      </c>
      <c r="E23" s="246">
        <v>29672.313300000002</v>
      </c>
      <c r="F23" s="92">
        <f>'Vos-laskelma'!L23+E23</f>
        <v>3998189.3133</v>
      </c>
      <c r="I23" s="29">
        <v>52</v>
      </c>
      <c r="J23" s="39" t="s">
        <v>21</v>
      </c>
      <c r="K23" s="48">
        <v>50824.140400000004</v>
      </c>
      <c r="L23" s="48">
        <v>41732.432000000001</v>
      </c>
      <c r="M23" s="48">
        <f t="shared" si="1"/>
        <v>9091.7084000000032</v>
      </c>
      <c r="N23" s="55">
        <f>'Vos-laskelma'!AF23+M23</f>
        <v>10289937.0030866</v>
      </c>
    </row>
    <row r="24" spans="1:14">
      <c r="A24" s="29">
        <v>61</v>
      </c>
      <c r="B24" s="39" t="s">
        <v>22</v>
      </c>
      <c r="C24" s="48">
        <v>676736.97000000009</v>
      </c>
      <c r="D24" s="48">
        <v>413121.89184000011</v>
      </c>
      <c r="E24" s="246">
        <v>263615.07815999998</v>
      </c>
      <c r="F24" s="92">
        <f>'Vos-laskelma'!L24+E24</f>
        <v>12729822.078159999</v>
      </c>
      <c r="I24" s="29">
        <v>61</v>
      </c>
      <c r="J24" s="39" t="s">
        <v>22</v>
      </c>
      <c r="K24" s="48">
        <v>641114.48659999995</v>
      </c>
      <c r="L24" s="48">
        <v>423420.2359599999</v>
      </c>
      <c r="M24" s="48">
        <f t="shared" si="1"/>
        <v>217694.25064000004</v>
      </c>
      <c r="N24" s="55">
        <f>'Vos-laskelma'!AF24+M24</f>
        <v>50428052.319714405</v>
      </c>
    </row>
    <row r="25" spans="1:14">
      <c r="A25" s="29">
        <v>69</v>
      </c>
      <c r="B25" s="39" t="s">
        <v>23</v>
      </c>
      <c r="C25" s="48">
        <v>309439.83869999996</v>
      </c>
      <c r="D25" s="48">
        <v>122110.1214</v>
      </c>
      <c r="E25" s="246">
        <v>187329.71729999996</v>
      </c>
      <c r="F25" s="92">
        <f>'Vos-laskelma'!L25+E25</f>
        <v>6852834.7172999997</v>
      </c>
      <c r="I25" s="29">
        <v>69</v>
      </c>
      <c r="J25" s="39" t="s">
        <v>23</v>
      </c>
      <c r="K25" s="48">
        <v>326481.7582000001</v>
      </c>
      <c r="L25" s="48">
        <v>175156.97888000001</v>
      </c>
      <c r="M25" s="48">
        <f t="shared" si="1"/>
        <v>151324.77932000009</v>
      </c>
      <c r="N25" s="55">
        <f>'Vos-laskelma'!AF25+M25</f>
        <v>27342771.443160146</v>
      </c>
    </row>
    <row r="26" spans="1:14">
      <c r="A26" s="29">
        <v>71</v>
      </c>
      <c r="B26" s="39" t="s">
        <v>24</v>
      </c>
      <c r="C26" s="48">
        <v>174092.44470000002</v>
      </c>
      <c r="D26" s="48">
        <v>236634.8394</v>
      </c>
      <c r="E26" s="246">
        <v>-62542.394699999975</v>
      </c>
      <c r="F26" s="92">
        <f>'Vos-laskelma'!L26+E26</f>
        <v>10001804.6053</v>
      </c>
      <c r="I26" s="29">
        <v>71</v>
      </c>
      <c r="J26" s="39" t="s">
        <v>24</v>
      </c>
      <c r="K26" s="48">
        <v>219095.26799999998</v>
      </c>
      <c r="L26" s="48">
        <v>195471.73060000001</v>
      </c>
      <c r="M26" s="48">
        <f t="shared" si="1"/>
        <v>23623.537399999972</v>
      </c>
      <c r="N26" s="55">
        <f>'Vos-laskelma'!AF26+M26</f>
        <v>28465214.833634097</v>
      </c>
    </row>
    <row r="27" spans="1:14">
      <c r="A27" s="29">
        <v>72</v>
      </c>
      <c r="B27" s="39" t="s">
        <v>25</v>
      </c>
      <c r="C27" s="48">
        <v>7436.67</v>
      </c>
      <c r="D27" s="48">
        <v>14873.34</v>
      </c>
      <c r="E27" s="246">
        <v>-7436.67</v>
      </c>
      <c r="F27" s="92">
        <f>'Vos-laskelma'!L27+E27</f>
        <v>1470503.33</v>
      </c>
      <c r="I27" s="29">
        <v>72</v>
      </c>
      <c r="J27" s="39" t="s">
        <v>25</v>
      </c>
      <c r="K27" s="48">
        <v>0</v>
      </c>
      <c r="L27" s="48">
        <v>22356.66</v>
      </c>
      <c r="M27" s="66">
        <f t="shared" si="1"/>
        <v>-22356.66</v>
      </c>
      <c r="N27" s="55">
        <f>'Vos-laskelma'!AF27+M27</f>
        <v>3968027.8784981221</v>
      </c>
    </row>
    <row r="28" spans="1:14">
      <c r="A28" s="29">
        <v>74</v>
      </c>
      <c r="B28" s="39" t="s">
        <v>26</v>
      </c>
      <c r="C28" s="48">
        <v>50643.722699999998</v>
      </c>
      <c r="D28" s="48">
        <v>23797.344000000001</v>
      </c>
      <c r="E28" s="246">
        <v>26846.378699999997</v>
      </c>
      <c r="F28" s="92">
        <f>'Vos-laskelma'!L28+E28</f>
        <v>1131576.3787</v>
      </c>
      <c r="I28" s="29">
        <v>74</v>
      </c>
      <c r="J28" s="39" t="s">
        <v>26</v>
      </c>
      <c r="K28" s="48">
        <v>14904.44</v>
      </c>
      <c r="L28" s="48">
        <v>19375.772000000001</v>
      </c>
      <c r="M28" s="66">
        <f t="shared" si="1"/>
        <v>-4471.3320000000003</v>
      </c>
      <c r="N28" s="55">
        <f>'Vos-laskelma'!AF28+M28</f>
        <v>4862494.2113669319</v>
      </c>
    </row>
    <row r="29" spans="1:14">
      <c r="A29" s="29">
        <v>75</v>
      </c>
      <c r="B29" s="39" t="s">
        <v>27</v>
      </c>
      <c r="C29" s="48">
        <v>269356.1874</v>
      </c>
      <c r="D29" s="48">
        <v>331898.5821</v>
      </c>
      <c r="E29" s="246">
        <v>-62542.394700000004</v>
      </c>
      <c r="F29" s="92">
        <f>'Vos-laskelma'!L29+E29</f>
        <v>2497055.6052999999</v>
      </c>
      <c r="I29" s="29">
        <v>75</v>
      </c>
      <c r="J29" s="39" t="s">
        <v>27</v>
      </c>
      <c r="K29" s="48">
        <v>319104.06040000007</v>
      </c>
      <c r="L29" s="48">
        <v>268115.97116000002</v>
      </c>
      <c r="M29" s="48">
        <f t="shared" si="1"/>
        <v>50988.089240000059</v>
      </c>
      <c r="N29" s="55">
        <f>'Vos-laskelma'!AF29+M29</f>
        <v>42888417.585854426</v>
      </c>
    </row>
    <row r="30" spans="1:14">
      <c r="A30" s="29">
        <v>77</v>
      </c>
      <c r="B30" s="39" t="s">
        <v>28</v>
      </c>
      <c r="C30" s="48">
        <v>160632.07199999999</v>
      </c>
      <c r="D30" s="48">
        <v>86220.751980000015</v>
      </c>
      <c r="E30" s="246">
        <v>74411.32001999997</v>
      </c>
      <c r="F30" s="92">
        <f>'Vos-laskelma'!L30+E30</f>
        <v>5150773.3200199995</v>
      </c>
      <c r="I30" s="29">
        <v>77</v>
      </c>
      <c r="J30" s="39" t="s">
        <v>28</v>
      </c>
      <c r="K30" s="48">
        <v>214772.9804</v>
      </c>
      <c r="L30" s="48">
        <v>109532.72955999999</v>
      </c>
      <c r="M30" s="48">
        <f t="shared" si="1"/>
        <v>105240.25084000001</v>
      </c>
      <c r="N30" s="55">
        <f>'Vos-laskelma'!AF30+M30</f>
        <v>20202752.417761214</v>
      </c>
    </row>
    <row r="31" spans="1:14">
      <c r="A31" s="29">
        <v>78</v>
      </c>
      <c r="B31" s="39" t="s">
        <v>29</v>
      </c>
      <c r="C31" s="48">
        <v>168217.47540000002</v>
      </c>
      <c r="D31" s="48">
        <v>229451.01617999995</v>
      </c>
      <c r="E31" s="246">
        <v>-61233.540779999923</v>
      </c>
      <c r="F31" s="92">
        <f>'Vos-laskelma'!L31+E31</f>
        <v>-97749.540779999923</v>
      </c>
      <c r="I31" s="29">
        <v>78</v>
      </c>
      <c r="J31" s="39" t="s">
        <v>29</v>
      </c>
      <c r="K31" s="48">
        <v>204265.35019999999</v>
      </c>
      <c r="L31" s="48">
        <v>229409.14048</v>
      </c>
      <c r="M31" s="66">
        <f t="shared" si="1"/>
        <v>-25143.790280000016</v>
      </c>
      <c r="N31" s="55">
        <f>'Vos-laskelma'!AF31+M31</f>
        <v>15589171.077075653</v>
      </c>
    </row>
    <row r="32" spans="1:14">
      <c r="A32" s="29">
        <v>79</v>
      </c>
      <c r="B32" s="39" t="s">
        <v>30</v>
      </c>
      <c r="C32" s="48">
        <v>77341.368000000002</v>
      </c>
      <c r="D32" s="48">
        <v>170131.67425800001</v>
      </c>
      <c r="E32" s="246">
        <v>-92790.306258000011</v>
      </c>
      <c r="F32" s="92">
        <f>'Vos-laskelma'!L32+E32</f>
        <v>-1251470.306258</v>
      </c>
      <c r="I32" s="29">
        <v>79</v>
      </c>
      <c r="J32" s="39" t="s">
        <v>30</v>
      </c>
      <c r="K32" s="48">
        <v>153515.73200000002</v>
      </c>
      <c r="L32" s="48">
        <v>175231.50108000002</v>
      </c>
      <c r="M32" s="66">
        <f t="shared" si="1"/>
        <v>-21715.769079999998</v>
      </c>
      <c r="N32" s="55">
        <f>'Vos-laskelma'!AF32+M32</f>
        <v>13633280.867589671</v>
      </c>
    </row>
    <row r="33" spans="1:14">
      <c r="A33" s="29">
        <v>81</v>
      </c>
      <c r="B33" s="39" t="s">
        <v>31</v>
      </c>
      <c r="C33" s="48">
        <v>43207.0527</v>
      </c>
      <c r="D33" s="48">
        <v>226922.54837999999</v>
      </c>
      <c r="E33" s="246">
        <v>-183715.49567999999</v>
      </c>
      <c r="F33" s="92">
        <f>'Vos-laskelma'!L33+E33</f>
        <v>525167.50432000007</v>
      </c>
      <c r="I33" s="29">
        <v>81</v>
      </c>
      <c r="J33" s="39" t="s">
        <v>31</v>
      </c>
      <c r="K33" s="48">
        <v>43222.876000000004</v>
      </c>
      <c r="L33" s="48">
        <v>208244.83568000002</v>
      </c>
      <c r="M33" s="66">
        <f t="shared" si="1"/>
        <v>-165021.95968000003</v>
      </c>
      <c r="N33" s="55">
        <f>'Vos-laskelma'!AF33+M33</f>
        <v>9703142.527963737</v>
      </c>
    </row>
    <row r="34" spans="1:14">
      <c r="A34" s="29">
        <v>82</v>
      </c>
      <c r="B34" s="39" t="s">
        <v>32</v>
      </c>
      <c r="C34" s="48">
        <v>197964.15540000002</v>
      </c>
      <c r="D34" s="48">
        <v>158058.98418000003</v>
      </c>
      <c r="E34" s="246">
        <v>39905.171219999989</v>
      </c>
      <c r="F34" s="92">
        <f>'Vos-laskelma'!L34+E34</f>
        <v>5728125.1712199999</v>
      </c>
      <c r="I34" s="29">
        <v>82</v>
      </c>
      <c r="J34" s="39" t="s">
        <v>32</v>
      </c>
      <c r="K34" s="48">
        <v>278787.5502</v>
      </c>
      <c r="L34" s="48">
        <v>185217.47587999998</v>
      </c>
      <c r="M34" s="48">
        <f t="shared" si="1"/>
        <v>93570.074320000014</v>
      </c>
      <c r="N34" s="55">
        <f>'Vos-laskelma'!AF34+M34</f>
        <v>13994729.711302713</v>
      </c>
    </row>
    <row r="35" spans="1:14">
      <c r="A35" s="29">
        <v>86</v>
      </c>
      <c r="B35" s="39" t="s">
        <v>33</v>
      </c>
      <c r="C35" s="48">
        <v>501380.29139999999</v>
      </c>
      <c r="D35" s="48">
        <v>1454017.7183999999</v>
      </c>
      <c r="E35" s="246">
        <v>-952637.42699999991</v>
      </c>
      <c r="F35" s="92">
        <f>'Vos-laskelma'!L35+E35</f>
        <v>5406770.5729999999</v>
      </c>
      <c r="I35" s="29">
        <v>86</v>
      </c>
      <c r="J35" s="39" t="s">
        <v>33</v>
      </c>
      <c r="K35" s="48">
        <v>449070.77720000001</v>
      </c>
      <c r="L35" s="48">
        <v>1540746.4850000001</v>
      </c>
      <c r="M35" s="66">
        <f t="shared" si="1"/>
        <v>-1091675.7078</v>
      </c>
      <c r="N35" s="55">
        <f>'Vos-laskelma'!AF35+M35</f>
        <v>15335258.617063437</v>
      </c>
    </row>
    <row r="36" spans="1:14">
      <c r="A36" s="29">
        <v>90</v>
      </c>
      <c r="B36" s="39" t="s">
        <v>34</v>
      </c>
      <c r="C36" s="48">
        <v>14873.34</v>
      </c>
      <c r="D36" s="48">
        <v>38670.684000000001</v>
      </c>
      <c r="E36" s="246">
        <v>-23797.344000000001</v>
      </c>
      <c r="F36" s="92">
        <f>'Vos-laskelma'!L36+E36</f>
        <v>809158.65599999996</v>
      </c>
      <c r="I36" s="29">
        <v>90</v>
      </c>
      <c r="J36" s="39" t="s">
        <v>34</v>
      </c>
      <c r="K36" s="48">
        <v>14904.44</v>
      </c>
      <c r="L36" s="48">
        <v>48469.238880000004</v>
      </c>
      <c r="M36" s="66">
        <f t="shared" si="1"/>
        <v>-33564.798880000002</v>
      </c>
      <c r="N36" s="55">
        <f>'Vos-laskelma'!AF36+M36</f>
        <v>13532416.660739874</v>
      </c>
    </row>
    <row r="37" spans="1:14">
      <c r="A37" s="29">
        <v>91</v>
      </c>
      <c r="B37" s="39" t="s">
        <v>35</v>
      </c>
      <c r="C37" s="48">
        <v>6722006.0130000021</v>
      </c>
      <c r="D37" s="48">
        <v>96341775.769206017</v>
      </c>
      <c r="E37" s="246">
        <v>-89619769.756206021</v>
      </c>
      <c r="F37" s="92">
        <f>'Vos-laskelma'!L37+E37</f>
        <v>102654594.24379398</v>
      </c>
      <c r="I37" s="29">
        <v>91</v>
      </c>
      <c r="J37" s="39" t="s">
        <v>35</v>
      </c>
      <c r="K37" s="48">
        <v>6361364.0364000006</v>
      </c>
      <c r="L37" s="48">
        <v>94041881.820419982</v>
      </c>
      <c r="M37" s="66">
        <f t="shared" si="1"/>
        <v>-87680517.784019977</v>
      </c>
      <c r="N37" s="55">
        <f>'Vos-laskelma'!AF37+M37</f>
        <v>285570006.73984635</v>
      </c>
    </row>
    <row r="38" spans="1:14">
      <c r="A38" s="29">
        <v>92</v>
      </c>
      <c r="B38" s="39" t="s">
        <v>36</v>
      </c>
      <c r="C38" s="48">
        <v>4388899.5339000002</v>
      </c>
      <c r="D38" s="48">
        <v>9859986.2608680036</v>
      </c>
      <c r="E38" s="246">
        <v>-5471086.7269680034</v>
      </c>
      <c r="F38" s="92">
        <f>'Vos-laskelma'!L38+E38</f>
        <v>175827045.27303201</v>
      </c>
      <c r="I38" s="29">
        <v>92</v>
      </c>
      <c r="J38" s="39" t="s">
        <v>36</v>
      </c>
      <c r="K38" s="48">
        <v>3890580.4954000013</v>
      </c>
      <c r="L38" s="48">
        <v>10947993.803352004</v>
      </c>
      <c r="M38" s="66">
        <f t="shared" si="1"/>
        <v>-7057413.3079520026</v>
      </c>
      <c r="N38" s="55">
        <f>'Vos-laskelma'!AF38+M38</f>
        <v>279403605.22264546</v>
      </c>
    </row>
    <row r="39" spans="1:14">
      <c r="A39" s="29">
        <v>97</v>
      </c>
      <c r="B39" s="39" t="s">
        <v>37</v>
      </c>
      <c r="C39" s="48">
        <v>123523.08870000001</v>
      </c>
      <c r="D39" s="48">
        <v>118094.31960000002</v>
      </c>
      <c r="E39" s="246">
        <v>5428.7690999999904</v>
      </c>
      <c r="F39" s="92">
        <f>'Vos-laskelma'!L39+E39</f>
        <v>337486.76909999998</v>
      </c>
      <c r="I39" s="29">
        <v>97</v>
      </c>
      <c r="J39" s="39" t="s">
        <v>37</v>
      </c>
      <c r="K39" s="48">
        <v>131159.07200000001</v>
      </c>
      <c r="L39" s="48">
        <v>134095.24668000001</v>
      </c>
      <c r="M39" s="66">
        <f t="shared" si="1"/>
        <v>-2936.1746799999964</v>
      </c>
      <c r="N39" s="55">
        <f>'Vos-laskelma'!AF39+M39</f>
        <v>7416966.1068752743</v>
      </c>
    </row>
    <row r="40" spans="1:14">
      <c r="A40" s="29">
        <v>98</v>
      </c>
      <c r="B40" s="39" t="s">
        <v>38</v>
      </c>
      <c r="C40" s="48">
        <v>1222960.3815000001</v>
      </c>
      <c r="D40" s="48">
        <v>3441915.4634339996</v>
      </c>
      <c r="E40" s="246">
        <v>-2218955.0819339994</v>
      </c>
      <c r="F40" s="92">
        <f>'Vos-laskelma'!L40+E40</f>
        <v>18944532.918066002</v>
      </c>
      <c r="I40" s="29">
        <v>98</v>
      </c>
      <c r="J40" s="39" t="s">
        <v>38</v>
      </c>
      <c r="K40" s="48">
        <v>1195708.699</v>
      </c>
      <c r="L40" s="48">
        <v>3647845.2951159999</v>
      </c>
      <c r="M40" s="66">
        <f t="shared" si="1"/>
        <v>-2452136.5961159999</v>
      </c>
      <c r="N40" s="55">
        <f>'Vos-laskelma'!AF40+M40</f>
        <v>45321890.693950474</v>
      </c>
    </row>
    <row r="41" spans="1:14">
      <c r="A41" s="29">
        <v>102</v>
      </c>
      <c r="B41" s="39" t="s">
        <v>39</v>
      </c>
      <c r="C41" s="48">
        <v>267943.22010000004</v>
      </c>
      <c r="D41" s="48">
        <v>112323.46368</v>
      </c>
      <c r="E41" s="246">
        <v>155619.75642000005</v>
      </c>
      <c r="F41" s="92">
        <f>'Vos-laskelma'!L41+E41</f>
        <v>10065222.75642</v>
      </c>
      <c r="I41" s="29">
        <v>102</v>
      </c>
      <c r="J41" s="39" t="s">
        <v>39</v>
      </c>
      <c r="K41" s="48">
        <v>365233.30220000003</v>
      </c>
      <c r="L41" s="48">
        <v>103690.18908000001</v>
      </c>
      <c r="M41" s="48">
        <f t="shared" si="1"/>
        <v>261543.11312000002</v>
      </c>
      <c r="N41" s="55">
        <f>'Vos-laskelma'!AF41+M41</f>
        <v>30006108.111807529</v>
      </c>
    </row>
    <row r="42" spans="1:14">
      <c r="A42" s="29">
        <v>103</v>
      </c>
      <c r="B42" s="39" t="s">
        <v>40</v>
      </c>
      <c r="C42" s="48">
        <v>50643.722699999998</v>
      </c>
      <c r="D42" s="48">
        <v>84778.038</v>
      </c>
      <c r="E42" s="246">
        <v>-34134.315300000002</v>
      </c>
      <c r="F42" s="92">
        <f>'Vos-laskelma'!L42+E42</f>
        <v>1666231.6847000001</v>
      </c>
      <c r="I42" s="29">
        <v>103</v>
      </c>
      <c r="J42" s="39" t="s">
        <v>40</v>
      </c>
      <c r="K42" s="48">
        <v>38826.066200000001</v>
      </c>
      <c r="L42" s="48">
        <v>61108.204000000005</v>
      </c>
      <c r="M42" s="66">
        <f t="shared" si="1"/>
        <v>-22282.137800000004</v>
      </c>
      <c r="N42" s="55">
        <f>'Vos-laskelma'!AF42+M42</f>
        <v>6006023.2361155087</v>
      </c>
    </row>
    <row r="43" spans="1:14">
      <c r="A43" s="29">
        <v>105</v>
      </c>
      <c r="B43" s="39" t="s">
        <v>41</v>
      </c>
      <c r="C43" s="48">
        <v>23797.344000000001</v>
      </c>
      <c r="D43" s="48">
        <v>26772.012000000002</v>
      </c>
      <c r="E43" s="246">
        <v>-2974.6680000000015</v>
      </c>
      <c r="F43" s="92">
        <f>'Vos-laskelma'!L43+E43</f>
        <v>2471512.3319999999</v>
      </c>
      <c r="I43" s="29">
        <v>105</v>
      </c>
      <c r="J43" s="39" t="s">
        <v>41</v>
      </c>
      <c r="K43" s="48">
        <v>38751.544000000002</v>
      </c>
      <c r="L43" s="48">
        <v>46203.764000000003</v>
      </c>
      <c r="M43" s="66">
        <f t="shared" si="1"/>
        <v>-7452.2200000000012</v>
      </c>
      <c r="N43" s="55">
        <f>'Vos-laskelma'!AF43+M43</f>
        <v>12205510.789206102</v>
      </c>
    </row>
    <row r="44" spans="1:14">
      <c r="A44" s="29">
        <v>106</v>
      </c>
      <c r="B44" s="39" t="s">
        <v>42</v>
      </c>
      <c r="C44" s="48">
        <v>1225637.5827000001</v>
      </c>
      <c r="D44" s="48">
        <v>1194195.3419400004</v>
      </c>
      <c r="E44" s="246">
        <v>31442.240759999724</v>
      </c>
      <c r="F44" s="92">
        <f>'Vos-laskelma'!L44+E44</f>
        <v>20803476.240759999</v>
      </c>
      <c r="I44" s="29">
        <v>106</v>
      </c>
      <c r="J44" s="39" t="s">
        <v>42</v>
      </c>
      <c r="K44" s="48">
        <v>1183710.6247999996</v>
      </c>
      <c r="L44" s="48">
        <v>1457564.8053599996</v>
      </c>
      <c r="M44" s="66">
        <f t="shared" si="1"/>
        <v>-273854.18056000001</v>
      </c>
      <c r="N44" s="55">
        <f>'Vos-laskelma'!AF44+M44</f>
        <v>69962203.261322722</v>
      </c>
    </row>
    <row r="45" spans="1:14">
      <c r="A45" s="29">
        <v>108</v>
      </c>
      <c r="B45" s="39" t="s">
        <v>43</v>
      </c>
      <c r="C45" s="48">
        <v>174092.44469999999</v>
      </c>
      <c r="D45" s="48">
        <v>379567.63680000004</v>
      </c>
      <c r="E45" s="246">
        <v>-205475.19210000004</v>
      </c>
      <c r="F45" s="92">
        <f>'Vos-laskelma'!L45+E45</f>
        <v>8836292.8079000004</v>
      </c>
      <c r="I45" s="29">
        <v>108</v>
      </c>
      <c r="J45" s="39" t="s">
        <v>43</v>
      </c>
      <c r="K45" s="48">
        <v>277222.58400000003</v>
      </c>
      <c r="L45" s="48">
        <v>325955.63146800001</v>
      </c>
      <c r="M45" s="66">
        <f t="shared" si="1"/>
        <v>-48733.047467999975</v>
      </c>
      <c r="N45" s="55">
        <f>'Vos-laskelma'!AF45+M45</f>
        <v>25489952.094582774</v>
      </c>
    </row>
    <row r="46" spans="1:14">
      <c r="A46" s="29">
        <v>109</v>
      </c>
      <c r="B46" s="39" t="s">
        <v>44</v>
      </c>
      <c r="C46" s="48">
        <v>928542.61620000016</v>
      </c>
      <c r="D46" s="48">
        <v>1110250.2109800004</v>
      </c>
      <c r="E46" s="246">
        <v>-181707.59478000028</v>
      </c>
      <c r="F46" s="92">
        <f>'Vos-laskelma'!L46+E46</f>
        <v>14607106.40522</v>
      </c>
      <c r="I46" s="29">
        <v>109</v>
      </c>
      <c r="J46" s="39" t="s">
        <v>44</v>
      </c>
      <c r="K46" s="48">
        <v>1050166.8424000002</v>
      </c>
      <c r="L46" s="48">
        <v>1178881.5862400003</v>
      </c>
      <c r="M46" s="66">
        <f t="shared" si="1"/>
        <v>-128714.74384000013</v>
      </c>
      <c r="N46" s="55">
        <f>'Vos-laskelma'!AF46+M46</f>
        <v>119216094.9069881</v>
      </c>
    </row>
    <row r="47" spans="1:14">
      <c r="A47" s="29">
        <v>111</v>
      </c>
      <c r="B47" s="39" t="s">
        <v>45</v>
      </c>
      <c r="C47" s="48">
        <v>464122.57470000011</v>
      </c>
      <c r="D47" s="48">
        <v>253025.26007999998</v>
      </c>
      <c r="E47" s="246">
        <v>211097.31462000014</v>
      </c>
      <c r="F47" s="92">
        <f>'Vos-laskelma'!L47+E47</f>
        <v>12127016.314619999</v>
      </c>
      <c r="I47" s="29">
        <v>111</v>
      </c>
      <c r="J47" s="39" t="s">
        <v>45</v>
      </c>
      <c r="K47" s="48">
        <v>547067.4702000001</v>
      </c>
      <c r="L47" s="48">
        <v>310206.10972000007</v>
      </c>
      <c r="M47" s="48">
        <f t="shared" si="1"/>
        <v>236861.36048000003</v>
      </c>
      <c r="N47" s="55">
        <f>'Vos-laskelma'!AF47+M47</f>
        <v>54076941.561610267</v>
      </c>
    </row>
    <row r="48" spans="1:14">
      <c r="A48" s="29">
        <v>139</v>
      </c>
      <c r="B48" s="39" t="s">
        <v>46</v>
      </c>
      <c r="C48" s="48">
        <v>271140.98820000002</v>
      </c>
      <c r="D48" s="48">
        <v>190705.96548000004</v>
      </c>
      <c r="E48" s="246">
        <v>80435.022719999979</v>
      </c>
      <c r="F48" s="92">
        <f>'Vos-laskelma'!L48+E48</f>
        <v>14541676.02272</v>
      </c>
      <c r="I48" s="29">
        <v>139</v>
      </c>
      <c r="J48" s="39" t="s">
        <v>46</v>
      </c>
      <c r="K48" s="48">
        <v>260902.22220000005</v>
      </c>
      <c r="L48" s="48">
        <v>165394.57068</v>
      </c>
      <c r="M48" s="48">
        <f t="shared" si="1"/>
        <v>95507.651520000043</v>
      </c>
      <c r="N48" s="55">
        <f>'Vos-laskelma'!AF48+M48</f>
        <v>33212282.958024368</v>
      </c>
    </row>
    <row r="49" spans="1:14">
      <c r="A49" s="29">
        <v>140</v>
      </c>
      <c r="B49" s="39" t="s">
        <v>47</v>
      </c>
      <c r="C49" s="48">
        <v>485019.61740000005</v>
      </c>
      <c r="D49" s="48">
        <v>389235.30779999995</v>
      </c>
      <c r="E49" s="246">
        <v>95784.309600000095</v>
      </c>
      <c r="F49" s="92">
        <f>'Vos-laskelma'!L49+E49</f>
        <v>23391019.309599999</v>
      </c>
      <c r="I49" s="29">
        <v>140</v>
      </c>
      <c r="J49" s="39" t="s">
        <v>47</v>
      </c>
      <c r="K49" s="48">
        <v>463900.69500000012</v>
      </c>
      <c r="L49" s="48">
        <v>563939.29628000001</v>
      </c>
      <c r="M49" s="66">
        <f t="shared" si="1"/>
        <v>-100038.60127999989</v>
      </c>
      <c r="N49" s="55">
        <f>'Vos-laskelma'!AF49+M49</f>
        <v>65640281.341593102</v>
      </c>
    </row>
    <row r="50" spans="1:14">
      <c r="A50" s="29">
        <v>142</v>
      </c>
      <c r="B50" s="39" t="s">
        <v>48</v>
      </c>
      <c r="C50" s="48">
        <v>477582.9474</v>
      </c>
      <c r="D50" s="48">
        <v>65591.429399999994</v>
      </c>
      <c r="E50" s="246">
        <v>411991.51800000004</v>
      </c>
      <c r="F50" s="92">
        <f>'Vos-laskelma'!L50+E50</f>
        <v>4342075.5180000002</v>
      </c>
      <c r="I50" s="29">
        <v>142</v>
      </c>
      <c r="J50" s="39" t="s">
        <v>48</v>
      </c>
      <c r="K50" s="48">
        <v>562046.43240000005</v>
      </c>
      <c r="L50" s="48">
        <v>88845.366840000002</v>
      </c>
      <c r="M50" s="48">
        <f t="shared" si="1"/>
        <v>473201.06556000002</v>
      </c>
      <c r="N50" s="55">
        <f>'Vos-laskelma'!AF50+M50</f>
        <v>19667285.30907204</v>
      </c>
    </row>
    <row r="51" spans="1:14">
      <c r="A51" s="29">
        <v>143</v>
      </c>
      <c r="B51" s="39" t="s">
        <v>49</v>
      </c>
      <c r="C51" s="48">
        <v>400315.94610000006</v>
      </c>
      <c r="D51" s="48">
        <v>75928.400699999998</v>
      </c>
      <c r="E51" s="246">
        <v>324387.54540000006</v>
      </c>
      <c r="F51" s="92">
        <f>'Vos-laskelma'!L51+E51</f>
        <v>4185196.5454000002</v>
      </c>
      <c r="I51" s="29">
        <v>143</v>
      </c>
      <c r="J51" s="39" t="s">
        <v>49</v>
      </c>
      <c r="K51" s="48">
        <v>380212.26440000016</v>
      </c>
      <c r="L51" s="48">
        <v>86445.752000000008</v>
      </c>
      <c r="M51" s="48">
        <f t="shared" si="1"/>
        <v>293766.51240000012</v>
      </c>
      <c r="N51" s="55">
        <f>'Vos-laskelma'!AF51+M51</f>
        <v>21075498.63808655</v>
      </c>
    </row>
    <row r="52" spans="1:14">
      <c r="A52" s="29">
        <v>145</v>
      </c>
      <c r="B52" s="39" t="s">
        <v>50</v>
      </c>
      <c r="C52" s="48">
        <v>443597.36550000007</v>
      </c>
      <c r="D52" s="48">
        <v>339127.02533999999</v>
      </c>
      <c r="E52" s="246">
        <v>104470.34016000008</v>
      </c>
      <c r="F52" s="92">
        <f>'Vos-laskelma'!L52+E52</f>
        <v>16018301.340159999</v>
      </c>
      <c r="I52" s="29">
        <v>145</v>
      </c>
      <c r="J52" s="39" t="s">
        <v>50</v>
      </c>
      <c r="K52" s="48">
        <v>402419.88</v>
      </c>
      <c r="L52" s="48">
        <v>342027.08912000008</v>
      </c>
      <c r="M52" s="48">
        <f t="shared" si="1"/>
        <v>60392.790879999928</v>
      </c>
      <c r="N52" s="55">
        <f>'Vos-laskelma'!AF52+M52</f>
        <v>35372490.072735913</v>
      </c>
    </row>
    <row r="53" spans="1:14">
      <c r="A53" s="29">
        <v>146</v>
      </c>
      <c r="B53" s="39" t="s">
        <v>51</v>
      </c>
      <c r="C53" s="48">
        <v>80390.402700000006</v>
      </c>
      <c r="D53" s="48">
        <v>100499.15838000001</v>
      </c>
      <c r="E53" s="246">
        <v>-20108.755680000002</v>
      </c>
      <c r="F53" s="92">
        <f>'Vos-laskelma'!L53+E53</f>
        <v>5167796.2443199996</v>
      </c>
      <c r="I53" s="29">
        <v>146</v>
      </c>
      <c r="J53" s="39" t="s">
        <v>51</v>
      </c>
      <c r="K53" s="48">
        <v>102840.636</v>
      </c>
      <c r="L53" s="48">
        <v>77055.954800000007</v>
      </c>
      <c r="M53" s="48">
        <f t="shared" si="1"/>
        <v>25784.681199999992</v>
      </c>
      <c r="N53" s="55">
        <f>'Vos-laskelma'!AF53+M53</f>
        <v>23425118.163884498</v>
      </c>
    </row>
    <row r="54" spans="1:14">
      <c r="A54" s="29">
        <v>148</v>
      </c>
      <c r="B54" s="39" t="s">
        <v>52</v>
      </c>
      <c r="C54" s="48">
        <v>133860.06</v>
      </c>
      <c r="D54" s="48">
        <v>171043.41000000003</v>
      </c>
      <c r="E54" s="246">
        <v>-37183.350000000035</v>
      </c>
      <c r="F54" s="92">
        <f>'Vos-laskelma'!L54+E54</f>
        <v>10182452.65</v>
      </c>
      <c r="I54" s="29">
        <v>148</v>
      </c>
      <c r="J54" s="39" t="s">
        <v>52</v>
      </c>
      <c r="K54" s="48">
        <v>153515.73200000002</v>
      </c>
      <c r="L54" s="48">
        <v>283243.97776000004</v>
      </c>
      <c r="M54" s="66">
        <f t="shared" si="1"/>
        <v>-129728.24576000002</v>
      </c>
      <c r="N54" s="55">
        <f>'Vos-laskelma'!AF54+M54</f>
        <v>27676856.381390102</v>
      </c>
    </row>
    <row r="55" spans="1:14">
      <c r="A55" s="29">
        <v>149</v>
      </c>
      <c r="B55" s="39" t="s">
        <v>53</v>
      </c>
      <c r="C55" s="48">
        <v>71466.398700000005</v>
      </c>
      <c r="D55" s="48">
        <v>2651357.2844160004</v>
      </c>
      <c r="E55" s="246">
        <v>-2579890.8857160006</v>
      </c>
      <c r="F55" s="92">
        <f>'Vos-laskelma'!L55+E55</f>
        <v>-85143.885716000572</v>
      </c>
      <c r="I55" s="29">
        <v>149</v>
      </c>
      <c r="J55" s="39" t="s">
        <v>53</v>
      </c>
      <c r="K55" s="48">
        <v>96878.86</v>
      </c>
      <c r="L55" s="48">
        <v>2791273.7143200003</v>
      </c>
      <c r="M55" s="66">
        <f t="shared" si="1"/>
        <v>-2694394.8543200004</v>
      </c>
      <c r="N55" s="55">
        <f>'Vos-laskelma'!AF55+M55</f>
        <v>5755233.9519685823</v>
      </c>
    </row>
    <row r="56" spans="1:14">
      <c r="A56" s="29">
        <v>151</v>
      </c>
      <c r="B56" s="39" t="s">
        <v>54</v>
      </c>
      <c r="C56" s="48">
        <v>19335.342000000001</v>
      </c>
      <c r="D56" s="48">
        <v>47594.688000000002</v>
      </c>
      <c r="E56" s="246">
        <v>-28259.346000000001</v>
      </c>
      <c r="F56" s="92">
        <f>'Vos-laskelma'!L56+E56</f>
        <v>822735.65399999998</v>
      </c>
      <c r="I56" s="29">
        <v>151</v>
      </c>
      <c r="J56" s="39" t="s">
        <v>54</v>
      </c>
      <c r="K56" s="48">
        <v>26827.992000000002</v>
      </c>
      <c r="L56" s="48">
        <v>67069.98000000001</v>
      </c>
      <c r="M56" s="66">
        <f t="shared" si="1"/>
        <v>-40241.988000000012</v>
      </c>
      <c r="N56" s="55">
        <f>'Vos-laskelma'!AF56+M56</f>
        <v>8253460.5622253222</v>
      </c>
    </row>
    <row r="57" spans="1:14">
      <c r="A57" s="29">
        <v>152</v>
      </c>
      <c r="B57" s="39" t="s">
        <v>55</v>
      </c>
      <c r="C57" s="48">
        <v>333385.91610000003</v>
      </c>
      <c r="D57" s="48">
        <v>136462.89450000002</v>
      </c>
      <c r="E57" s="246">
        <v>196923.02160000001</v>
      </c>
      <c r="F57" s="92">
        <f>'Vos-laskelma'!L57+E57</f>
        <v>4966840.0215999996</v>
      </c>
      <c r="I57" s="29">
        <v>152</v>
      </c>
      <c r="J57" s="39" t="s">
        <v>55</v>
      </c>
      <c r="K57" s="48">
        <v>344292.56400000001</v>
      </c>
      <c r="L57" s="48">
        <v>118862.909</v>
      </c>
      <c r="M57" s="48">
        <f t="shared" si="1"/>
        <v>225429.65500000003</v>
      </c>
      <c r="N57" s="55">
        <f>'Vos-laskelma'!AF57+M57</f>
        <v>15211590.506983774</v>
      </c>
    </row>
    <row r="58" spans="1:14">
      <c r="A58" s="29">
        <v>153</v>
      </c>
      <c r="B58" s="39" t="s">
        <v>56</v>
      </c>
      <c r="C58" s="48">
        <v>391168.84200000006</v>
      </c>
      <c r="D58" s="48">
        <v>1475985.6415799996</v>
      </c>
      <c r="E58" s="246">
        <v>-1084816.7995799994</v>
      </c>
      <c r="F58" s="92">
        <f>'Vos-laskelma'!L58+E58</f>
        <v>22795641.20042</v>
      </c>
      <c r="I58" s="29">
        <v>153</v>
      </c>
      <c r="J58" s="39" t="s">
        <v>56</v>
      </c>
      <c r="K58" s="48">
        <v>548557.9142</v>
      </c>
      <c r="L58" s="48">
        <v>1610625.9519399998</v>
      </c>
      <c r="M58" s="66">
        <f t="shared" si="1"/>
        <v>-1062068.0377399998</v>
      </c>
      <c r="N58" s="55">
        <f>'Vos-laskelma'!AF58+M58</f>
        <v>70328677.978884667</v>
      </c>
    </row>
    <row r="59" spans="1:14">
      <c r="A59" s="29">
        <v>165</v>
      </c>
      <c r="B59" s="39" t="s">
        <v>57</v>
      </c>
      <c r="C59" s="48">
        <v>788361.38670000015</v>
      </c>
      <c r="D59" s="48">
        <v>410965.25754000002</v>
      </c>
      <c r="E59" s="246">
        <v>377396.12916000013</v>
      </c>
      <c r="F59" s="92">
        <f>'Vos-laskelma'!L59+E59</f>
        <v>12776095.12916</v>
      </c>
      <c r="I59" s="29">
        <v>165</v>
      </c>
      <c r="J59" s="39" t="s">
        <v>57</v>
      </c>
      <c r="K59" s="48">
        <v>636494.11020000011</v>
      </c>
      <c r="L59" s="48">
        <v>431915.76676000009</v>
      </c>
      <c r="M59" s="48">
        <f t="shared" si="1"/>
        <v>204578.34344000003</v>
      </c>
      <c r="N59" s="55">
        <f>'Vos-laskelma'!AF59+M59</f>
        <v>31572334.479480278</v>
      </c>
    </row>
    <row r="60" spans="1:14">
      <c r="A60" s="29">
        <v>167</v>
      </c>
      <c r="B60" s="39" t="s">
        <v>58</v>
      </c>
      <c r="C60" s="48">
        <v>703732.08210000012</v>
      </c>
      <c r="D60" s="48">
        <v>11204403.824142002</v>
      </c>
      <c r="E60" s="246">
        <v>-10500671.742042001</v>
      </c>
      <c r="F60" s="92">
        <f>'Vos-laskelma'!L60+E60</f>
        <v>45257828.257957995</v>
      </c>
      <c r="I60" s="29">
        <v>167</v>
      </c>
      <c r="J60" s="39" t="s">
        <v>58</v>
      </c>
      <c r="K60" s="48">
        <v>638431.68739999994</v>
      </c>
      <c r="L60" s="48">
        <v>11442842.077568</v>
      </c>
      <c r="M60" s="66">
        <f t="shared" si="1"/>
        <v>-10804410.390168</v>
      </c>
      <c r="N60" s="55">
        <f>'Vos-laskelma'!AF60+M60</f>
        <v>164548792.48271346</v>
      </c>
    </row>
    <row r="61" spans="1:14">
      <c r="A61" s="29">
        <v>169</v>
      </c>
      <c r="B61" s="39" t="s">
        <v>59</v>
      </c>
      <c r="C61" s="48">
        <v>261770.78400000001</v>
      </c>
      <c r="D61" s="48">
        <v>152555.84838000001</v>
      </c>
      <c r="E61" s="246">
        <v>109214.93562</v>
      </c>
      <c r="F61" s="92">
        <f>'Vos-laskelma'!L61+E61</f>
        <v>2464496.9356200001</v>
      </c>
      <c r="I61" s="29">
        <v>169</v>
      </c>
      <c r="J61" s="39" t="s">
        <v>59</v>
      </c>
      <c r="K61" s="48">
        <v>247413.704</v>
      </c>
      <c r="L61" s="48">
        <v>205040.38108000002</v>
      </c>
      <c r="M61" s="48">
        <f t="shared" si="1"/>
        <v>42373.322919999977</v>
      </c>
      <c r="N61" s="55">
        <f>'Vos-laskelma'!AF61+M61</f>
        <v>10362558.805991583</v>
      </c>
    </row>
    <row r="62" spans="1:14">
      <c r="A62" s="29">
        <v>171</v>
      </c>
      <c r="B62" s="39" t="s">
        <v>60</v>
      </c>
      <c r="C62" s="48">
        <v>67078.763399999996</v>
      </c>
      <c r="D62" s="48">
        <v>89299.533360000001</v>
      </c>
      <c r="E62" s="246">
        <v>-22220.769960000005</v>
      </c>
      <c r="F62" s="92">
        <f>'Vos-laskelma'!L62+E62</f>
        <v>2781783.2300399998</v>
      </c>
      <c r="I62" s="29">
        <v>171</v>
      </c>
      <c r="J62" s="39" t="s">
        <v>60</v>
      </c>
      <c r="K62" s="48">
        <v>34280.212</v>
      </c>
      <c r="L62" s="48">
        <v>149104.01776000002</v>
      </c>
      <c r="M62" s="66">
        <f t="shared" si="1"/>
        <v>-114823.80576000002</v>
      </c>
      <c r="N62" s="55">
        <f>'Vos-laskelma'!AF62+M62</f>
        <v>13658066.365017368</v>
      </c>
    </row>
    <row r="63" spans="1:14">
      <c r="A63" s="29">
        <v>172</v>
      </c>
      <c r="B63" s="39" t="s">
        <v>61</v>
      </c>
      <c r="C63" s="48">
        <v>305052.2034</v>
      </c>
      <c r="D63" s="48">
        <v>327168.85998000001</v>
      </c>
      <c r="E63" s="246">
        <v>-22116.65658000001</v>
      </c>
      <c r="F63" s="92">
        <f>'Vos-laskelma'!L63+E63</f>
        <v>2342263.3434199998</v>
      </c>
      <c r="I63" s="29">
        <v>172</v>
      </c>
      <c r="J63" s="39" t="s">
        <v>61</v>
      </c>
      <c r="K63" s="48">
        <v>301218.73240000004</v>
      </c>
      <c r="L63" s="48">
        <v>291635.17747999995</v>
      </c>
      <c r="M63" s="48">
        <f t="shared" si="1"/>
        <v>9583.5549200000823</v>
      </c>
      <c r="N63" s="55">
        <f>'Vos-laskelma'!AF63+M63</f>
        <v>17259566.787793264</v>
      </c>
    </row>
    <row r="64" spans="1:14">
      <c r="A64" s="29">
        <v>176</v>
      </c>
      <c r="B64" s="39" t="s">
        <v>62</v>
      </c>
      <c r="C64" s="48">
        <v>66930.03</v>
      </c>
      <c r="D64" s="48">
        <v>283441.24038000003</v>
      </c>
      <c r="E64" s="246">
        <v>-216511.21038000003</v>
      </c>
      <c r="F64" s="92">
        <f>'Vos-laskelma'!L64+E64</f>
        <v>3041337.7896199999</v>
      </c>
      <c r="I64" s="29">
        <v>176</v>
      </c>
      <c r="J64" s="39" t="s">
        <v>62</v>
      </c>
      <c r="K64" s="48">
        <v>53655.984000000004</v>
      </c>
      <c r="L64" s="48">
        <v>278072.13708000001</v>
      </c>
      <c r="M64" s="66">
        <f t="shared" si="1"/>
        <v>-224416.15308000002</v>
      </c>
      <c r="N64" s="55">
        <f>'Vos-laskelma'!AF64+M64</f>
        <v>21922207.33891841</v>
      </c>
    </row>
    <row r="65" spans="1:14">
      <c r="A65" s="29">
        <v>177</v>
      </c>
      <c r="B65" s="39" t="s">
        <v>63</v>
      </c>
      <c r="C65" s="48">
        <v>184503.78270000001</v>
      </c>
      <c r="D65" s="48">
        <v>87812.199360000013</v>
      </c>
      <c r="E65" s="246">
        <v>96691.583339999997</v>
      </c>
      <c r="F65" s="92">
        <f>'Vos-laskelma'!L65+E65</f>
        <v>927547.58334000001</v>
      </c>
      <c r="I65" s="29">
        <v>177</v>
      </c>
      <c r="J65" s="39" t="s">
        <v>63</v>
      </c>
      <c r="K65" s="48">
        <v>26827.992000000002</v>
      </c>
      <c r="L65" s="48">
        <v>105106.11088000001</v>
      </c>
      <c r="M65" s="66">
        <f t="shared" si="1"/>
        <v>-78278.118880000009</v>
      </c>
      <c r="N65" s="55">
        <f>'Vos-laskelma'!AF65+M65</f>
        <v>4680846.5172036495</v>
      </c>
    </row>
    <row r="66" spans="1:14">
      <c r="A66" s="29">
        <v>178</v>
      </c>
      <c r="B66" s="39" t="s">
        <v>64</v>
      </c>
      <c r="C66" s="48">
        <v>129546.79140000002</v>
      </c>
      <c r="D66" s="48">
        <v>119908.86708000001</v>
      </c>
      <c r="E66" s="246">
        <v>9637.9243200000055</v>
      </c>
      <c r="F66" s="92">
        <f>'Vos-laskelma'!L66+E66</f>
        <v>3940227.9243200002</v>
      </c>
      <c r="I66" s="29">
        <v>178</v>
      </c>
      <c r="J66" s="39" t="s">
        <v>64</v>
      </c>
      <c r="K66" s="48">
        <v>114987.7546</v>
      </c>
      <c r="L66" s="48">
        <v>139386.32287999999</v>
      </c>
      <c r="M66" s="66">
        <f t="shared" si="1"/>
        <v>-24398.568279999992</v>
      </c>
      <c r="N66" s="55">
        <f>'Vos-laskelma'!AF66+M66</f>
        <v>23958523.746114511</v>
      </c>
    </row>
    <row r="67" spans="1:14">
      <c r="A67" s="29">
        <v>179</v>
      </c>
      <c r="B67" s="39" t="s">
        <v>65</v>
      </c>
      <c r="C67" s="48">
        <v>1296285.9477000006</v>
      </c>
      <c r="D67" s="48">
        <v>12013583.424840003</v>
      </c>
      <c r="E67" s="246">
        <v>-10717297.477140002</v>
      </c>
      <c r="F67" s="92">
        <f>'Vos-laskelma'!L67+E67</f>
        <v>47084528.522859998</v>
      </c>
      <c r="I67" s="29">
        <v>179</v>
      </c>
      <c r="J67" s="39" t="s">
        <v>65</v>
      </c>
      <c r="K67" s="48">
        <v>1141009.4042</v>
      </c>
      <c r="L67" s="48">
        <v>11961087.341695996</v>
      </c>
      <c r="M67" s="66">
        <f t="shared" si="1"/>
        <v>-10820077.937495995</v>
      </c>
      <c r="N67" s="55">
        <f>'Vos-laskelma'!AF67+M67</f>
        <v>209851502.52464426</v>
      </c>
    </row>
    <row r="68" spans="1:14">
      <c r="A68" s="29">
        <v>181</v>
      </c>
      <c r="B68" s="39" t="s">
        <v>66</v>
      </c>
      <c r="C68" s="48">
        <v>53544.024000000005</v>
      </c>
      <c r="D68" s="48">
        <v>58006.025999999998</v>
      </c>
      <c r="E68" s="246">
        <v>-4462.0019999999931</v>
      </c>
      <c r="F68" s="92">
        <f>'Vos-laskelma'!L68+E68</f>
        <v>1852467.9979999999</v>
      </c>
      <c r="I68" s="29">
        <v>181</v>
      </c>
      <c r="J68" s="39" t="s">
        <v>66</v>
      </c>
      <c r="K68" s="48">
        <v>53655.983999999997</v>
      </c>
      <c r="L68" s="48">
        <v>120725.96400000001</v>
      </c>
      <c r="M68" s="66">
        <f t="shared" si="1"/>
        <v>-67069.98000000001</v>
      </c>
      <c r="N68" s="55">
        <f>'Vos-laskelma'!AF68+M68</f>
        <v>5638454.5893837288</v>
      </c>
    </row>
    <row r="69" spans="1:14">
      <c r="A69" s="29">
        <v>182</v>
      </c>
      <c r="B69" s="39" t="s">
        <v>67</v>
      </c>
      <c r="C69" s="48">
        <v>199302.75600000002</v>
      </c>
      <c r="D69" s="48">
        <v>459363.10590000002</v>
      </c>
      <c r="E69" s="246">
        <v>-260060.3499</v>
      </c>
      <c r="F69" s="92">
        <f>'Vos-laskelma'!L69+E69</f>
        <v>4855466.6501000002</v>
      </c>
      <c r="I69" s="29">
        <v>182</v>
      </c>
      <c r="J69" s="39" t="s">
        <v>67</v>
      </c>
      <c r="K69" s="48">
        <v>289146.136</v>
      </c>
      <c r="L69" s="48">
        <v>469132.15343999997</v>
      </c>
      <c r="M69" s="66">
        <f t="shared" si="1"/>
        <v>-179986.01743999997</v>
      </c>
      <c r="N69" s="55">
        <f>'Vos-laskelma'!AF69+M69</f>
        <v>47187243.900544174</v>
      </c>
    </row>
    <row r="70" spans="1:14">
      <c r="A70" s="29">
        <v>186</v>
      </c>
      <c r="B70" s="39" t="s">
        <v>68</v>
      </c>
      <c r="C70" s="48">
        <v>798029.0577</v>
      </c>
      <c r="D70" s="48">
        <v>3308807.9944379996</v>
      </c>
      <c r="E70" s="246">
        <v>-2510778.9367379993</v>
      </c>
      <c r="F70" s="92">
        <f>'Vos-laskelma'!L70+E70</f>
        <v>16347687.063262001</v>
      </c>
      <c r="I70" s="29">
        <v>186</v>
      </c>
      <c r="J70" s="39" t="s">
        <v>68</v>
      </c>
      <c r="K70" s="48">
        <v>710345.61040000001</v>
      </c>
      <c r="L70" s="48">
        <v>3145480.7118080007</v>
      </c>
      <c r="M70" s="66">
        <f t="shared" si="1"/>
        <v>-2435135.1014080006</v>
      </c>
      <c r="N70" s="55">
        <f>'Vos-laskelma'!AF70+M70</f>
        <v>42447306.699034192</v>
      </c>
    </row>
    <row r="71" spans="1:14">
      <c r="A71" s="29">
        <v>202</v>
      </c>
      <c r="B71" s="39" t="s">
        <v>69</v>
      </c>
      <c r="C71" s="48">
        <v>1256053.5630000003</v>
      </c>
      <c r="D71" s="48">
        <v>3790318.9909319989</v>
      </c>
      <c r="E71" s="246">
        <v>-2534265.4279319989</v>
      </c>
      <c r="F71" s="92">
        <f>'Vos-laskelma'!L71+E71</f>
        <v>21914778.572068002</v>
      </c>
      <c r="I71" s="29">
        <v>202</v>
      </c>
      <c r="J71" s="39" t="s">
        <v>69</v>
      </c>
      <c r="K71" s="48">
        <v>1268665.9327999996</v>
      </c>
      <c r="L71" s="48">
        <v>3853241.8923120019</v>
      </c>
      <c r="M71" s="66">
        <f t="shared" si="1"/>
        <v>-2584575.9595120023</v>
      </c>
      <c r="N71" s="55">
        <f>'Vos-laskelma'!AF71+M71</f>
        <v>38330331.848754309</v>
      </c>
    </row>
    <row r="72" spans="1:14">
      <c r="A72" s="29">
        <v>204</v>
      </c>
      <c r="B72" s="39" t="s">
        <v>70</v>
      </c>
      <c r="C72" s="48">
        <v>22310.010000000002</v>
      </c>
      <c r="D72" s="48">
        <v>908820.56735999999</v>
      </c>
      <c r="E72" s="246">
        <v>-886510.55735999998</v>
      </c>
      <c r="F72" s="92">
        <f>'Vos-laskelma'!L72+E72</f>
        <v>-805796.55735999998</v>
      </c>
      <c r="I72" s="29">
        <v>204</v>
      </c>
      <c r="J72" s="39" t="s">
        <v>70</v>
      </c>
      <c r="K72" s="48">
        <v>14904.44</v>
      </c>
      <c r="L72" s="48">
        <v>1048616.78064</v>
      </c>
      <c r="M72" s="66">
        <f t="shared" si="1"/>
        <v>-1033712.3406400001</v>
      </c>
      <c r="N72" s="55">
        <f>'Vos-laskelma'!AF72+M72</f>
        <v>11418969.834099103</v>
      </c>
    </row>
    <row r="73" spans="1:14">
      <c r="A73" s="29">
        <v>205</v>
      </c>
      <c r="B73" s="39" t="s">
        <v>71</v>
      </c>
      <c r="C73" s="48">
        <v>473195.3121000001</v>
      </c>
      <c r="D73" s="48">
        <v>602727.23016000004</v>
      </c>
      <c r="E73" s="246">
        <v>-129531.91805999994</v>
      </c>
      <c r="F73" s="92">
        <f>'Vos-laskelma'!L73+E73</f>
        <v>44583817.081940003</v>
      </c>
      <c r="I73" s="29">
        <v>205</v>
      </c>
      <c r="J73" s="39" t="s">
        <v>71</v>
      </c>
      <c r="K73" s="48">
        <v>469638.90440000006</v>
      </c>
      <c r="L73" s="48">
        <v>659730.13216000004</v>
      </c>
      <c r="M73" s="66">
        <f t="shared" si="1"/>
        <v>-190091.22775999998</v>
      </c>
      <c r="N73" s="55">
        <f>'Vos-laskelma'!AF73+M73</f>
        <v>124049416.84023179</v>
      </c>
    </row>
    <row r="74" spans="1:14">
      <c r="A74" s="29">
        <v>208</v>
      </c>
      <c r="B74" s="39" t="s">
        <v>72</v>
      </c>
      <c r="C74" s="48">
        <v>108649.7487</v>
      </c>
      <c r="D74" s="48">
        <v>73280.946179999999</v>
      </c>
      <c r="E74" s="246">
        <v>35368.802519999997</v>
      </c>
      <c r="F74" s="92">
        <f>'Vos-laskelma'!L74+E74</f>
        <v>16854473.802519999</v>
      </c>
      <c r="I74" s="29">
        <v>208</v>
      </c>
      <c r="J74" s="39" t="s">
        <v>72</v>
      </c>
      <c r="K74" s="48">
        <v>68560.423999999999</v>
      </c>
      <c r="L74" s="48">
        <v>107192.73248000002</v>
      </c>
      <c r="M74" s="66">
        <f t="shared" ref="M74:M137" si="2">K74-L74</f>
        <v>-38632.308480000022</v>
      </c>
      <c r="N74" s="55">
        <f>'Vos-laskelma'!AF74+M74</f>
        <v>39534007.06249667</v>
      </c>
    </row>
    <row r="75" spans="1:14">
      <c r="A75" s="29">
        <v>211</v>
      </c>
      <c r="B75" s="39" t="s">
        <v>73</v>
      </c>
      <c r="C75" s="48">
        <v>822495.70200000028</v>
      </c>
      <c r="D75" s="48">
        <v>2043825.9654360004</v>
      </c>
      <c r="E75" s="246">
        <v>-1221330.2634360001</v>
      </c>
      <c r="F75" s="92">
        <f>'Vos-laskelma'!L75+E75</f>
        <v>22358922.736563999</v>
      </c>
      <c r="I75" s="29">
        <v>211</v>
      </c>
      <c r="J75" s="39" t="s">
        <v>73</v>
      </c>
      <c r="K75" s="48">
        <v>648492.18439999991</v>
      </c>
      <c r="L75" s="48">
        <v>2109562.5140479994</v>
      </c>
      <c r="M75" s="66">
        <f t="shared" si="2"/>
        <v>-1461070.3296479995</v>
      </c>
      <c r="N75" s="55">
        <f>'Vos-laskelma'!AF75+M75</f>
        <v>48334327.013164669</v>
      </c>
    </row>
    <row r="76" spans="1:14">
      <c r="A76" s="29">
        <v>213</v>
      </c>
      <c r="B76" s="39" t="s">
        <v>74</v>
      </c>
      <c r="C76" s="48">
        <v>58080.392699999997</v>
      </c>
      <c r="D76" s="48">
        <v>166844.66611800002</v>
      </c>
      <c r="E76" s="246">
        <v>-108764.27341800003</v>
      </c>
      <c r="F76" s="92">
        <f>'Vos-laskelma'!L76+E76</f>
        <v>1507588.726582</v>
      </c>
      <c r="I76" s="29">
        <v>213</v>
      </c>
      <c r="J76" s="39" t="s">
        <v>74</v>
      </c>
      <c r="K76" s="48">
        <v>11998.074199999999</v>
      </c>
      <c r="L76" s="48">
        <v>146749.11624</v>
      </c>
      <c r="M76" s="66">
        <f t="shared" si="2"/>
        <v>-134751.04204</v>
      </c>
      <c r="N76" s="55">
        <f>'Vos-laskelma'!AF76+M76</f>
        <v>19639169.086578563</v>
      </c>
    </row>
    <row r="77" spans="1:14">
      <c r="A77" s="29">
        <v>214</v>
      </c>
      <c r="B77" s="39" t="s">
        <v>75</v>
      </c>
      <c r="C77" s="48">
        <v>444712.8660000001</v>
      </c>
      <c r="D77" s="48">
        <v>232247.20410000003</v>
      </c>
      <c r="E77" s="246">
        <v>212465.66190000006</v>
      </c>
      <c r="F77" s="92">
        <f>'Vos-laskelma'!L77+E77</f>
        <v>10906007.661900001</v>
      </c>
      <c r="I77" s="29">
        <v>214</v>
      </c>
      <c r="J77" s="39" t="s">
        <v>75</v>
      </c>
      <c r="K77" s="48">
        <v>501012.7506000002</v>
      </c>
      <c r="L77" s="48">
        <v>168643.73860000001</v>
      </c>
      <c r="M77" s="48">
        <f t="shared" si="2"/>
        <v>332369.01200000022</v>
      </c>
      <c r="N77" s="55">
        <f>'Vos-laskelma'!AF77+M77</f>
        <v>38127394.954816163</v>
      </c>
    </row>
    <row r="78" spans="1:14">
      <c r="A78" s="29">
        <v>216</v>
      </c>
      <c r="B78" s="39" t="s">
        <v>76</v>
      </c>
      <c r="C78" s="48">
        <v>65517.062699999995</v>
      </c>
      <c r="D78" s="48">
        <v>54317.437679999995</v>
      </c>
      <c r="E78" s="246">
        <v>11199.625019999999</v>
      </c>
      <c r="F78" s="92">
        <f>'Vos-laskelma'!L78+E78</f>
        <v>1100053.6250199999</v>
      </c>
      <c r="I78" s="29">
        <v>216</v>
      </c>
      <c r="J78" s="39" t="s">
        <v>76</v>
      </c>
      <c r="K78" s="48">
        <v>61108.204000000005</v>
      </c>
      <c r="L78" s="48">
        <v>67069.98000000001</v>
      </c>
      <c r="M78" s="66">
        <f t="shared" si="2"/>
        <v>-5961.7760000000053</v>
      </c>
      <c r="N78" s="55">
        <f>'Vos-laskelma'!AF78+M78</f>
        <v>6442623.6884860806</v>
      </c>
    </row>
    <row r="79" spans="1:14">
      <c r="A79" s="29">
        <v>217</v>
      </c>
      <c r="B79" s="39" t="s">
        <v>77</v>
      </c>
      <c r="C79" s="48">
        <v>46107.353999999999</v>
      </c>
      <c r="D79" s="48">
        <v>72879.366000000009</v>
      </c>
      <c r="E79" s="246">
        <v>-26772.01200000001</v>
      </c>
      <c r="F79" s="92">
        <f>'Vos-laskelma'!L79+E79</f>
        <v>4914154.9879999999</v>
      </c>
      <c r="I79" s="29">
        <v>217</v>
      </c>
      <c r="J79" s="39" t="s">
        <v>77</v>
      </c>
      <c r="K79" s="48">
        <v>86520.2742</v>
      </c>
      <c r="L79" s="48">
        <v>58127.316000000006</v>
      </c>
      <c r="M79" s="48">
        <f t="shared" si="2"/>
        <v>28392.958199999994</v>
      </c>
      <c r="N79" s="55">
        <f>'Vos-laskelma'!AF79+M79</f>
        <v>17286101.223408543</v>
      </c>
    </row>
    <row r="80" spans="1:14">
      <c r="A80" s="29">
        <v>218</v>
      </c>
      <c r="B80" s="39" t="s">
        <v>78</v>
      </c>
      <c r="C80" s="48">
        <v>22310.010000000002</v>
      </c>
      <c r="D80" s="48">
        <v>360083.56140000001</v>
      </c>
      <c r="E80" s="246">
        <v>-337773.5514</v>
      </c>
      <c r="F80" s="92">
        <f>'Vos-laskelma'!L80+E80</f>
        <v>843290.4486</v>
      </c>
      <c r="I80" s="29">
        <v>218</v>
      </c>
      <c r="J80" s="39" t="s">
        <v>78</v>
      </c>
      <c r="K80" s="48">
        <v>29808.880000000001</v>
      </c>
      <c r="L80" s="48">
        <v>380063.22000000009</v>
      </c>
      <c r="M80" s="66">
        <f t="shared" si="2"/>
        <v>-350254.34000000008</v>
      </c>
      <c r="N80" s="55">
        <f>'Vos-laskelma'!AF80+M80</f>
        <v>5297923.5742746741</v>
      </c>
    </row>
    <row r="81" spans="1:14">
      <c r="A81" s="29">
        <v>224</v>
      </c>
      <c r="B81" s="39" t="s">
        <v>79</v>
      </c>
      <c r="C81" s="48">
        <v>380757.50400000002</v>
      </c>
      <c r="D81" s="48">
        <v>122035.75470000002</v>
      </c>
      <c r="E81" s="246">
        <v>258721.7493</v>
      </c>
      <c r="F81" s="92">
        <f>'Vos-laskelma'!L81+E81</f>
        <v>5806502.7493000003</v>
      </c>
      <c r="I81" s="29">
        <v>224</v>
      </c>
      <c r="J81" s="39" t="s">
        <v>79</v>
      </c>
      <c r="K81" s="48">
        <v>244432.81599999999</v>
      </c>
      <c r="L81" s="48">
        <v>141726.31995999999</v>
      </c>
      <c r="M81" s="48">
        <f t="shared" si="2"/>
        <v>102706.49604</v>
      </c>
      <c r="N81" s="55">
        <f>'Vos-laskelma'!AF81+M81</f>
        <v>22254598.751765214</v>
      </c>
    </row>
    <row r="82" spans="1:14">
      <c r="A82" s="29">
        <v>226</v>
      </c>
      <c r="B82" s="39" t="s">
        <v>80</v>
      </c>
      <c r="C82" s="48">
        <v>86339.738700000002</v>
      </c>
      <c r="D82" s="48">
        <v>59642.093399999998</v>
      </c>
      <c r="E82" s="246">
        <v>26697.645300000004</v>
      </c>
      <c r="F82" s="92">
        <f>'Vos-laskelma'!L82+E82</f>
        <v>4582223.6453</v>
      </c>
      <c r="I82" s="29">
        <v>226</v>
      </c>
      <c r="J82" s="39" t="s">
        <v>80</v>
      </c>
      <c r="K82" s="48">
        <v>175872.39199999999</v>
      </c>
      <c r="L82" s="48">
        <v>117894.1204</v>
      </c>
      <c r="M82" s="48">
        <f t="shared" si="2"/>
        <v>57978.271599999993</v>
      </c>
      <c r="N82" s="55">
        <f>'Vos-laskelma'!AF82+M82</f>
        <v>17046034.224848103</v>
      </c>
    </row>
    <row r="83" spans="1:14">
      <c r="A83" s="29">
        <v>230</v>
      </c>
      <c r="B83" s="39" t="s">
        <v>81</v>
      </c>
      <c r="C83" s="48">
        <v>68566.097399999999</v>
      </c>
      <c r="D83" s="48">
        <v>73548.666299999997</v>
      </c>
      <c r="E83" s="246">
        <v>-4982.5688999999984</v>
      </c>
      <c r="F83" s="92">
        <f>'Vos-laskelma'!L83+E83</f>
        <v>1748353.4310999999</v>
      </c>
      <c r="I83" s="29">
        <v>230</v>
      </c>
      <c r="J83" s="39" t="s">
        <v>81</v>
      </c>
      <c r="K83" s="48">
        <v>83464.864000000001</v>
      </c>
      <c r="L83" s="48">
        <v>69405.505747999996</v>
      </c>
      <c r="M83" s="48">
        <f t="shared" si="2"/>
        <v>14059.358252000005</v>
      </c>
      <c r="N83" s="55">
        <f>'Vos-laskelma'!AF83+M83</f>
        <v>8853338.3278909251</v>
      </c>
    </row>
    <row r="84" spans="1:14">
      <c r="A84" s="29">
        <v>231</v>
      </c>
      <c r="B84" s="39" t="s">
        <v>82</v>
      </c>
      <c r="C84" s="48">
        <v>76002.767399999997</v>
      </c>
      <c r="D84" s="48">
        <v>300441.46799999999</v>
      </c>
      <c r="E84" s="246">
        <v>-224438.70059999998</v>
      </c>
      <c r="F84" s="92">
        <f>'Vos-laskelma'!L84+E84</f>
        <v>-1350699.7006000001</v>
      </c>
      <c r="I84" s="29">
        <v>231</v>
      </c>
      <c r="J84" s="39" t="s">
        <v>82</v>
      </c>
      <c r="K84" s="48">
        <v>68709.468399999998</v>
      </c>
      <c r="L84" s="48">
        <v>372611.00000000006</v>
      </c>
      <c r="M84" s="66">
        <f t="shared" si="2"/>
        <v>-303901.53160000005</v>
      </c>
      <c r="N84" s="55">
        <f>'Vos-laskelma'!AF84+M84</f>
        <v>2508367.9531449955</v>
      </c>
    </row>
    <row r="85" spans="1:14">
      <c r="A85" s="29">
        <v>232</v>
      </c>
      <c r="B85" s="39" t="s">
        <v>83</v>
      </c>
      <c r="C85" s="48">
        <v>215663.43</v>
      </c>
      <c r="D85" s="48">
        <v>245930.67689999999</v>
      </c>
      <c r="E85" s="246">
        <v>-30267.246899999998</v>
      </c>
      <c r="F85" s="92">
        <f>'Vos-laskelma'!L85+E85</f>
        <v>9871900.7531000003</v>
      </c>
      <c r="I85" s="29">
        <v>232</v>
      </c>
      <c r="J85" s="39" t="s">
        <v>83</v>
      </c>
      <c r="K85" s="48">
        <v>269844.88620000001</v>
      </c>
      <c r="L85" s="48">
        <v>207171.71600000001</v>
      </c>
      <c r="M85" s="48">
        <f t="shared" si="2"/>
        <v>62673.170199999993</v>
      </c>
      <c r="N85" s="55">
        <f>'Vos-laskelma'!AF85+M85</f>
        <v>45241885.922543272</v>
      </c>
    </row>
    <row r="86" spans="1:14">
      <c r="A86" s="29">
        <v>233</v>
      </c>
      <c r="B86" s="39" t="s">
        <v>84</v>
      </c>
      <c r="C86" s="48">
        <v>461296.64009999996</v>
      </c>
      <c r="D86" s="48">
        <v>266604.61950000003</v>
      </c>
      <c r="E86" s="246">
        <v>194692.02059999993</v>
      </c>
      <c r="F86" s="92">
        <f>'Vos-laskelma'!L86+E86</f>
        <v>16955287.020599999</v>
      </c>
      <c r="I86" s="29">
        <v>233</v>
      </c>
      <c r="J86" s="39" t="s">
        <v>84</v>
      </c>
      <c r="K86" s="48">
        <v>301218.73239999998</v>
      </c>
      <c r="L86" s="48">
        <v>252034.08039999998</v>
      </c>
      <c r="M86" s="48">
        <f t="shared" si="2"/>
        <v>49184.652000000002</v>
      </c>
      <c r="N86" s="55">
        <f>'Vos-laskelma'!AF86+M86</f>
        <v>56823251.726266958</v>
      </c>
    </row>
    <row r="87" spans="1:14">
      <c r="A87" s="29">
        <v>235</v>
      </c>
      <c r="B87" s="39" t="s">
        <v>85</v>
      </c>
      <c r="C87" s="48">
        <v>3763252.4867999991</v>
      </c>
      <c r="D87" s="48">
        <v>1420165.9965599999</v>
      </c>
      <c r="E87" s="246">
        <v>2343086.4902399993</v>
      </c>
      <c r="F87" s="92">
        <f>'Vos-laskelma'!L87+E87</f>
        <v>20200460.49024</v>
      </c>
      <c r="I87" s="29">
        <v>235</v>
      </c>
      <c r="J87" s="39" t="s">
        <v>85</v>
      </c>
      <c r="K87" s="48">
        <v>3863454.4146000012</v>
      </c>
      <c r="L87" s="48">
        <v>1585848.810884</v>
      </c>
      <c r="M87" s="48">
        <f t="shared" si="2"/>
        <v>2277605.6037160009</v>
      </c>
      <c r="N87" s="55">
        <f>'Vos-laskelma'!AF87+M87</f>
        <v>6255777.8194617005</v>
      </c>
    </row>
    <row r="88" spans="1:14">
      <c r="A88" s="29">
        <v>236</v>
      </c>
      <c r="B88" s="39" t="s">
        <v>86</v>
      </c>
      <c r="C88" s="48">
        <v>333311.54940000008</v>
      </c>
      <c r="D88" s="48">
        <v>66216.109680000009</v>
      </c>
      <c r="E88" s="246">
        <v>267095.43972000008</v>
      </c>
      <c r="F88" s="92">
        <f>'Vos-laskelma'!L88+E88</f>
        <v>5730965.4397200001</v>
      </c>
      <c r="I88" s="29">
        <v>236</v>
      </c>
      <c r="J88" s="39" t="s">
        <v>86</v>
      </c>
      <c r="K88" s="48">
        <v>298237.84440000006</v>
      </c>
      <c r="L88" s="48">
        <v>100783.82328</v>
      </c>
      <c r="M88" s="48">
        <f t="shared" si="2"/>
        <v>197454.02112000005</v>
      </c>
      <c r="N88" s="55">
        <f>'Vos-laskelma'!AF88+M88</f>
        <v>14391823.133435823</v>
      </c>
    </row>
    <row r="89" spans="1:14">
      <c r="A89" s="29">
        <v>239</v>
      </c>
      <c r="B89" s="39" t="s">
        <v>87</v>
      </c>
      <c r="C89" s="48">
        <v>65442.696000000004</v>
      </c>
      <c r="D89" s="48">
        <v>19335.342000000001</v>
      </c>
      <c r="E89" s="246">
        <v>46107.354000000007</v>
      </c>
      <c r="F89" s="92">
        <f>'Vos-laskelma'!L89+E89</f>
        <v>722835.35400000005</v>
      </c>
      <c r="I89" s="29">
        <v>239</v>
      </c>
      <c r="J89" s="39" t="s">
        <v>87</v>
      </c>
      <c r="K89" s="48">
        <v>77577.610199999996</v>
      </c>
      <c r="L89" s="48">
        <v>19375.772000000001</v>
      </c>
      <c r="M89" s="48">
        <f t="shared" si="2"/>
        <v>58201.838199999998</v>
      </c>
      <c r="N89" s="55">
        <f>'Vos-laskelma'!AF89+M89</f>
        <v>8628558.1645153165</v>
      </c>
    </row>
    <row r="90" spans="1:14">
      <c r="A90" s="29">
        <v>240</v>
      </c>
      <c r="B90" s="39" t="s">
        <v>88</v>
      </c>
      <c r="C90" s="48">
        <v>171192.1434</v>
      </c>
      <c r="D90" s="48">
        <v>459165.29047800001</v>
      </c>
      <c r="E90" s="246">
        <v>-287973.14707800001</v>
      </c>
      <c r="F90" s="92">
        <f>'Vos-laskelma'!L90+E90</f>
        <v>868021.85292199999</v>
      </c>
      <c r="I90" s="29">
        <v>240</v>
      </c>
      <c r="J90" s="39" t="s">
        <v>88</v>
      </c>
      <c r="K90" s="48">
        <v>128327.22839999999</v>
      </c>
      <c r="L90" s="48">
        <v>426878.06604000006</v>
      </c>
      <c r="M90" s="66">
        <f t="shared" si="2"/>
        <v>-298550.83764000004</v>
      </c>
      <c r="N90" s="55">
        <f>'Vos-laskelma'!AF90+M90</f>
        <v>55366243.424402222</v>
      </c>
    </row>
    <row r="91" spans="1:14">
      <c r="A91" s="29">
        <v>241</v>
      </c>
      <c r="B91" s="39" t="s">
        <v>89</v>
      </c>
      <c r="C91" s="48">
        <v>358596.22739999997</v>
      </c>
      <c r="D91" s="48">
        <v>186913.26378000001</v>
      </c>
      <c r="E91" s="246">
        <v>171682.96361999997</v>
      </c>
      <c r="F91" s="92">
        <f>'Vos-laskelma'!L91+E91</f>
        <v>3262117.9636200001</v>
      </c>
      <c r="I91" s="29">
        <v>241</v>
      </c>
      <c r="J91" s="39" t="s">
        <v>89</v>
      </c>
      <c r="K91" s="48">
        <v>326556.28040000005</v>
      </c>
      <c r="L91" s="48">
        <v>235490.152</v>
      </c>
      <c r="M91" s="48">
        <f t="shared" si="2"/>
        <v>91066.128400000045</v>
      </c>
      <c r="N91" s="55">
        <f>'Vos-laskelma'!AF91+M91</f>
        <v>16273730.104095738</v>
      </c>
    </row>
    <row r="92" spans="1:14">
      <c r="A92" s="29">
        <v>244</v>
      </c>
      <c r="B92" s="39" t="s">
        <v>90</v>
      </c>
      <c r="C92" s="48">
        <v>423964.55670000002</v>
      </c>
      <c r="D92" s="48">
        <v>557904.93273600005</v>
      </c>
      <c r="E92" s="246">
        <v>-133940.37603600003</v>
      </c>
      <c r="F92" s="92">
        <f>'Vos-laskelma'!L92+E92</f>
        <v>21069787.623964</v>
      </c>
      <c r="I92" s="29">
        <v>244</v>
      </c>
      <c r="J92" s="39" t="s">
        <v>90</v>
      </c>
      <c r="K92" s="48">
        <v>480072.01239999995</v>
      </c>
      <c r="L92" s="48">
        <v>685738.37995999993</v>
      </c>
      <c r="M92" s="66">
        <f t="shared" si="2"/>
        <v>-205666.36755999998</v>
      </c>
      <c r="N92" s="55">
        <f>'Vos-laskelma'!AF92+M92</f>
        <v>33393744.60917253</v>
      </c>
    </row>
    <row r="93" spans="1:14">
      <c r="A93" s="29">
        <v>245</v>
      </c>
      <c r="B93" s="39" t="s">
        <v>91</v>
      </c>
      <c r="C93" s="48">
        <v>650336.79150000017</v>
      </c>
      <c r="D93" s="48">
        <v>1800533.8190519998</v>
      </c>
      <c r="E93" s="246">
        <v>-1150197.0275519998</v>
      </c>
      <c r="F93" s="92">
        <f>'Vos-laskelma'!L93+E93</f>
        <v>16689283.972448001</v>
      </c>
      <c r="I93" s="29">
        <v>245</v>
      </c>
      <c r="J93" s="39" t="s">
        <v>91</v>
      </c>
      <c r="K93" s="48">
        <v>656093.44880000013</v>
      </c>
      <c r="L93" s="48">
        <v>1920973.6538399993</v>
      </c>
      <c r="M93" s="66">
        <f t="shared" si="2"/>
        <v>-1264880.2050399992</v>
      </c>
      <c r="N93" s="55">
        <f>'Vos-laskelma'!AF93+M93</f>
        <v>39796927.135794535</v>
      </c>
    </row>
    <row r="94" spans="1:14">
      <c r="A94" s="29">
        <v>249</v>
      </c>
      <c r="B94" s="39" t="s">
        <v>92</v>
      </c>
      <c r="C94" s="48">
        <v>194989.48739999998</v>
      </c>
      <c r="D94" s="48">
        <v>119834.50038000003</v>
      </c>
      <c r="E94" s="246">
        <v>75154.987019999957</v>
      </c>
      <c r="F94" s="92">
        <f>'Vos-laskelma'!L94+E94</f>
        <v>6841069.9870199999</v>
      </c>
      <c r="I94" s="29">
        <v>249</v>
      </c>
      <c r="J94" s="39" t="s">
        <v>92</v>
      </c>
      <c r="K94" s="48">
        <v>205681.272</v>
      </c>
      <c r="L94" s="48">
        <v>170134.1826</v>
      </c>
      <c r="M94" s="48">
        <f t="shared" si="2"/>
        <v>35547.089399999997</v>
      </c>
      <c r="N94" s="55">
        <f>'Vos-laskelma'!AF94+M94</f>
        <v>31077548.252199024</v>
      </c>
    </row>
    <row r="95" spans="1:14">
      <c r="A95" s="29">
        <v>250</v>
      </c>
      <c r="B95" s="39" t="s">
        <v>93</v>
      </c>
      <c r="C95" s="48">
        <v>55105.724699999999</v>
      </c>
      <c r="D95" s="48">
        <v>11898.672</v>
      </c>
      <c r="E95" s="246">
        <v>43207.0527</v>
      </c>
      <c r="F95" s="92">
        <f>'Vos-laskelma'!L95+E95</f>
        <v>1285105.0526999999</v>
      </c>
      <c r="I95" s="29">
        <v>250</v>
      </c>
      <c r="J95" s="39" t="s">
        <v>93</v>
      </c>
      <c r="K95" s="48">
        <v>50675.096000000005</v>
      </c>
      <c r="L95" s="48">
        <v>35770.656000000003</v>
      </c>
      <c r="M95" s="48">
        <f t="shared" si="2"/>
        <v>14904.440000000002</v>
      </c>
      <c r="N95" s="55">
        <f>'Vos-laskelma'!AF95+M95</f>
        <v>7273509.4195727305</v>
      </c>
    </row>
    <row r="96" spans="1:14">
      <c r="A96" s="29">
        <v>256</v>
      </c>
      <c r="B96" s="39" t="s">
        <v>94</v>
      </c>
      <c r="C96" s="48">
        <v>114524.71799999999</v>
      </c>
      <c r="D96" s="48">
        <v>19335.342000000001</v>
      </c>
      <c r="E96" s="246">
        <v>95189.375999999989</v>
      </c>
      <c r="F96" s="92">
        <f>'Vos-laskelma'!L96+E96</f>
        <v>2176791.3760000002</v>
      </c>
      <c r="I96" s="29">
        <v>256</v>
      </c>
      <c r="J96" s="39" t="s">
        <v>94</v>
      </c>
      <c r="K96" s="48">
        <v>99934.270199999999</v>
      </c>
      <c r="L96" s="48">
        <v>11923.552000000001</v>
      </c>
      <c r="M96" s="48">
        <f t="shared" si="2"/>
        <v>88010.718200000003</v>
      </c>
      <c r="N96" s="55">
        <f>'Vos-laskelma'!AF96+M96</f>
        <v>7896964.2024320718</v>
      </c>
    </row>
    <row r="97" spans="1:14">
      <c r="A97" s="29">
        <v>257</v>
      </c>
      <c r="B97" s="39" t="s">
        <v>95</v>
      </c>
      <c r="C97" s="48">
        <v>1194775.4022000001</v>
      </c>
      <c r="D97" s="48">
        <v>1749249.0553979999</v>
      </c>
      <c r="E97" s="246">
        <v>-554473.65319799981</v>
      </c>
      <c r="F97" s="92">
        <f>'Vos-laskelma'!L97+E97</f>
        <v>36162866.346802004</v>
      </c>
      <c r="I97" s="29">
        <v>257</v>
      </c>
      <c r="J97" s="39" t="s">
        <v>95</v>
      </c>
      <c r="K97" s="48">
        <v>1106058.4924000001</v>
      </c>
      <c r="L97" s="48">
        <v>1753480.5380079998</v>
      </c>
      <c r="M97" s="66">
        <f t="shared" si="2"/>
        <v>-647422.04560799967</v>
      </c>
      <c r="N97" s="55">
        <f>'Vos-laskelma'!AF97+M97</f>
        <v>34935433.6944988</v>
      </c>
    </row>
    <row r="98" spans="1:14">
      <c r="A98" s="29">
        <v>260</v>
      </c>
      <c r="B98" s="39" t="s">
        <v>96</v>
      </c>
      <c r="C98" s="48">
        <v>156170.07</v>
      </c>
      <c r="D98" s="48">
        <v>132580.95276000001</v>
      </c>
      <c r="E98" s="246">
        <v>23589.117239999992</v>
      </c>
      <c r="F98" s="92">
        <f>'Vos-laskelma'!L98+E98</f>
        <v>14520337.117240001</v>
      </c>
      <c r="I98" s="29">
        <v>260</v>
      </c>
      <c r="J98" s="39" t="s">
        <v>96</v>
      </c>
      <c r="K98" s="48">
        <v>140176.25820000001</v>
      </c>
      <c r="L98" s="48">
        <v>133499.06908000002</v>
      </c>
      <c r="M98" s="48">
        <f t="shared" si="2"/>
        <v>6677.1891199999955</v>
      </c>
      <c r="N98" s="55">
        <f>'Vos-laskelma'!AF98+M98</f>
        <v>43902966.444089212</v>
      </c>
    </row>
    <row r="99" spans="1:14">
      <c r="A99" s="29">
        <v>261</v>
      </c>
      <c r="B99" s="39" t="s">
        <v>97</v>
      </c>
      <c r="C99" s="48">
        <v>140181.22950000002</v>
      </c>
      <c r="D99" s="48">
        <v>142932.79740000001</v>
      </c>
      <c r="E99" s="246">
        <v>-2751.5678999999946</v>
      </c>
      <c r="F99" s="92">
        <f>'Vos-laskelma'!L99+E99</f>
        <v>10635874.4321</v>
      </c>
      <c r="I99" s="29">
        <v>261</v>
      </c>
      <c r="J99" s="39" t="s">
        <v>97</v>
      </c>
      <c r="K99" s="48">
        <v>205755.7942</v>
      </c>
      <c r="L99" s="48">
        <v>162681.96260000003</v>
      </c>
      <c r="M99" s="48">
        <f t="shared" si="2"/>
        <v>43073.831599999976</v>
      </c>
      <c r="N99" s="55">
        <f>'Vos-laskelma'!AF99+M99</f>
        <v>25751728.146542769</v>
      </c>
    </row>
    <row r="100" spans="1:14">
      <c r="A100" s="29">
        <v>263</v>
      </c>
      <c r="B100" s="39" t="s">
        <v>98</v>
      </c>
      <c r="C100" s="48">
        <v>251656.91279999999</v>
      </c>
      <c r="D100" s="48">
        <v>104187.7467</v>
      </c>
      <c r="E100" s="246">
        <v>147469.16609999997</v>
      </c>
      <c r="F100" s="92">
        <f>'Vos-laskelma'!L100+E100</f>
        <v>9818084.1660999991</v>
      </c>
      <c r="I100" s="29">
        <v>263</v>
      </c>
      <c r="J100" s="39" t="s">
        <v>98</v>
      </c>
      <c r="K100" s="48">
        <v>314483.68400000001</v>
      </c>
      <c r="L100" s="48">
        <v>155289.36035999999</v>
      </c>
      <c r="M100" s="48">
        <f t="shared" si="2"/>
        <v>159194.32364000002</v>
      </c>
      <c r="N100" s="55">
        <f>'Vos-laskelma'!AF100+M100</f>
        <v>34475638.417508714</v>
      </c>
    </row>
    <row r="101" spans="1:14">
      <c r="A101" s="29">
        <v>265</v>
      </c>
      <c r="B101" s="39" t="s">
        <v>99</v>
      </c>
      <c r="C101" s="48">
        <v>4536.3687</v>
      </c>
      <c r="D101" s="48">
        <v>53618.390699999996</v>
      </c>
      <c r="E101" s="246">
        <v>-49082.021999999997</v>
      </c>
      <c r="F101" s="92">
        <f>'Vos-laskelma'!L101+E101</f>
        <v>1515179.9780000001</v>
      </c>
      <c r="I101" s="29">
        <v>265</v>
      </c>
      <c r="J101" s="39" t="s">
        <v>99</v>
      </c>
      <c r="K101" s="48">
        <v>11923.552000000001</v>
      </c>
      <c r="L101" s="48">
        <v>49184.652000000002</v>
      </c>
      <c r="M101" s="66">
        <f t="shared" si="2"/>
        <v>-37261.1</v>
      </c>
      <c r="N101" s="55">
        <f>'Vos-laskelma'!AF101+M101</f>
        <v>5390479.4347221907</v>
      </c>
    </row>
    <row r="102" spans="1:14">
      <c r="A102" s="29">
        <v>271</v>
      </c>
      <c r="B102" s="39" t="s">
        <v>100</v>
      </c>
      <c r="C102" s="48">
        <v>276867.22409999999</v>
      </c>
      <c r="D102" s="48">
        <v>189709.45170000003</v>
      </c>
      <c r="E102" s="246">
        <v>87157.772399999958</v>
      </c>
      <c r="F102" s="92">
        <f>'Vos-laskelma'!L102+E102</f>
        <v>3932222.7724000001</v>
      </c>
      <c r="I102" s="29">
        <v>271</v>
      </c>
      <c r="J102" s="39" t="s">
        <v>100</v>
      </c>
      <c r="K102" s="48">
        <v>326481.75820000004</v>
      </c>
      <c r="L102" s="48">
        <v>213531.44054800004</v>
      </c>
      <c r="M102" s="48">
        <f t="shared" si="2"/>
        <v>112950.317652</v>
      </c>
      <c r="N102" s="55">
        <f>'Vos-laskelma'!AF102+M102</f>
        <v>21017996.117593959</v>
      </c>
    </row>
    <row r="103" spans="1:14">
      <c r="A103" s="29">
        <v>272</v>
      </c>
      <c r="B103" s="39" t="s">
        <v>101</v>
      </c>
      <c r="C103" s="48">
        <v>712656.08610000019</v>
      </c>
      <c r="D103" s="48">
        <v>719378.83577999996</v>
      </c>
      <c r="E103" s="246">
        <v>-6722.7496799997753</v>
      </c>
      <c r="F103" s="92">
        <f>'Vos-laskelma'!L103+E103</f>
        <v>32623830.250319999</v>
      </c>
      <c r="I103" s="29">
        <v>272</v>
      </c>
      <c r="J103" s="39" t="s">
        <v>101</v>
      </c>
      <c r="K103" s="48">
        <v>727783.80520000006</v>
      </c>
      <c r="L103" s="48">
        <v>753747.33968000009</v>
      </c>
      <c r="M103" s="66">
        <f t="shared" si="2"/>
        <v>-25963.534480000031</v>
      </c>
      <c r="N103" s="55">
        <f>'Vos-laskelma'!AF103+M103</f>
        <v>109100772.2026304</v>
      </c>
    </row>
    <row r="104" spans="1:14">
      <c r="A104" s="29">
        <v>273</v>
      </c>
      <c r="B104" s="39" t="s">
        <v>102</v>
      </c>
      <c r="C104" s="48">
        <v>176992.74599999998</v>
      </c>
      <c r="D104" s="48">
        <v>78114.78168</v>
      </c>
      <c r="E104" s="246">
        <v>98877.964319999985</v>
      </c>
      <c r="F104" s="92">
        <f>'Vos-laskelma'!L104+E104</f>
        <v>5351556.9643200003</v>
      </c>
      <c r="I104" s="29">
        <v>273</v>
      </c>
      <c r="J104" s="39" t="s">
        <v>102</v>
      </c>
      <c r="K104" s="48">
        <v>159775.5968</v>
      </c>
      <c r="L104" s="48">
        <v>50302.485000000001</v>
      </c>
      <c r="M104" s="48">
        <f t="shared" si="2"/>
        <v>109473.1118</v>
      </c>
      <c r="N104" s="55">
        <f>'Vos-laskelma'!AF104+M104</f>
        <v>17565898.756248914</v>
      </c>
    </row>
    <row r="105" spans="1:14">
      <c r="A105" s="29">
        <v>275</v>
      </c>
      <c r="B105" s="39" t="s">
        <v>103</v>
      </c>
      <c r="C105" s="48">
        <v>75854.034</v>
      </c>
      <c r="D105" s="48">
        <v>34982.095679999999</v>
      </c>
      <c r="E105" s="246">
        <v>40871.938320000001</v>
      </c>
      <c r="F105" s="92">
        <f>'Vos-laskelma'!L105+E105</f>
        <v>2975794.9383200002</v>
      </c>
      <c r="I105" s="29">
        <v>275</v>
      </c>
      <c r="J105" s="39" t="s">
        <v>103</v>
      </c>
      <c r="K105" s="48">
        <v>119310.0422</v>
      </c>
      <c r="L105" s="48">
        <v>46978.794880000009</v>
      </c>
      <c r="M105" s="48">
        <f t="shared" si="2"/>
        <v>72331.247319999995</v>
      </c>
      <c r="N105" s="55">
        <f>'Vos-laskelma'!AF105+M105</f>
        <v>10474661.562579323</v>
      </c>
    </row>
    <row r="106" spans="1:14">
      <c r="A106" s="29">
        <v>276</v>
      </c>
      <c r="B106" s="39" t="s">
        <v>104</v>
      </c>
      <c r="C106" s="48">
        <v>419576.92139999999</v>
      </c>
      <c r="D106" s="48">
        <v>622068.52149600012</v>
      </c>
      <c r="E106" s="246">
        <v>-202491.60009600013</v>
      </c>
      <c r="F106" s="92">
        <f>'Vos-laskelma'!L106+E106</f>
        <v>18939279.399904002</v>
      </c>
      <c r="I106" s="29">
        <v>276</v>
      </c>
      <c r="J106" s="39" t="s">
        <v>104</v>
      </c>
      <c r="K106" s="48">
        <v>415982.92040000006</v>
      </c>
      <c r="L106" s="48">
        <v>551266.05094800005</v>
      </c>
      <c r="M106" s="66">
        <f t="shared" si="2"/>
        <v>-135283.13054799999</v>
      </c>
      <c r="N106" s="55">
        <f>'Vos-laskelma'!AF106+M106</f>
        <v>27927447.943352096</v>
      </c>
    </row>
    <row r="107" spans="1:14">
      <c r="A107" s="29">
        <v>280</v>
      </c>
      <c r="B107" s="39" t="s">
        <v>105</v>
      </c>
      <c r="C107" s="48">
        <v>7436.67</v>
      </c>
      <c r="D107" s="48">
        <v>733255.66200000013</v>
      </c>
      <c r="E107" s="246">
        <v>-725818.99200000009</v>
      </c>
      <c r="F107" s="92">
        <f>'Vos-laskelma'!L107+E107</f>
        <v>2068813.0079999999</v>
      </c>
      <c r="I107" s="29">
        <v>280</v>
      </c>
      <c r="J107" s="39" t="s">
        <v>105</v>
      </c>
      <c r="K107" s="48">
        <v>0</v>
      </c>
      <c r="L107" s="48">
        <v>639400.47600000002</v>
      </c>
      <c r="M107" s="66">
        <f t="shared" si="2"/>
        <v>-639400.47600000002</v>
      </c>
      <c r="N107" s="55">
        <f>'Vos-laskelma'!AF107+M107</f>
        <v>6879679.6740330718</v>
      </c>
    </row>
    <row r="108" spans="1:14">
      <c r="A108" s="29">
        <v>284</v>
      </c>
      <c r="B108" s="39" t="s">
        <v>106</v>
      </c>
      <c r="C108" s="48">
        <v>1179530.2286999999</v>
      </c>
      <c r="D108" s="48">
        <v>14873.34</v>
      </c>
      <c r="E108" s="246">
        <v>1164656.8886999998</v>
      </c>
      <c r="F108" s="92">
        <f>'Vos-laskelma'!L108+E108</f>
        <v>5580285.8887</v>
      </c>
      <c r="I108" s="29">
        <v>284</v>
      </c>
      <c r="J108" s="39" t="s">
        <v>106</v>
      </c>
      <c r="K108" s="48">
        <v>1211730.9720000001</v>
      </c>
      <c r="L108" s="48">
        <v>29808.880000000001</v>
      </c>
      <c r="M108" s="48">
        <f t="shared" si="2"/>
        <v>1181922.0920000002</v>
      </c>
      <c r="N108" s="55">
        <f>'Vos-laskelma'!AF108+M108</f>
        <v>10506513.199915374</v>
      </c>
    </row>
    <row r="109" spans="1:14">
      <c r="A109" s="29">
        <v>285</v>
      </c>
      <c r="B109" s="39" t="s">
        <v>107</v>
      </c>
      <c r="C109" s="48">
        <v>632340.05009999999</v>
      </c>
      <c r="D109" s="48">
        <v>1161430.8612540001</v>
      </c>
      <c r="E109" s="246">
        <v>-529090.81115400011</v>
      </c>
      <c r="F109" s="92">
        <f>'Vos-laskelma'!L109+E109</f>
        <v>22488662.188846</v>
      </c>
      <c r="I109" s="29">
        <v>285</v>
      </c>
      <c r="J109" s="39" t="s">
        <v>107</v>
      </c>
      <c r="K109" s="48">
        <v>616298.59400000004</v>
      </c>
      <c r="L109" s="48">
        <v>1318934.1375880002</v>
      </c>
      <c r="M109" s="66">
        <f t="shared" si="2"/>
        <v>-702635.54358800012</v>
      </c>
      <c r="N109" s="55">
        <f>'Vos-laskelma'!AF109+M109</f>
        <v>131330081.39145006</v>
      </c>
    </row>
    <row r="110" spans="1:14">
      <c r="A110" s="29">
        <v>286</v>
      </c>
      <c r="B110" s="39" t="s">
        <v>108</v>
      </c>
      <c r="C110" s="48">
        <v>1097057.5584</v>
      </c>
      <c r="D110" s="48">
        <v>1284565.7557799998</v>
      </c>
      <c r="E110" s="246">
        <v>-187508.19737999979</v>
      </c>
      <c r="F110" s="92">
        <f>'Vos-laskelma'!L110+E110</f>
        <v>17244175.802620001</v>
      </c>
      <c r="I110" s="29">
        <v>286</v>
      </c>
      <c r="J110" s="39" t="s">
        <v>108</v>
      </c>
      <c r="K110" s="48">
        <v>1270603.51</v>
      </c>
      <c r="L110" s="48">
        <v>1429395.4137599997</v>
      </c>
      <c r="M110" s="66">
        <f t="shared" si="2"/>
        <v>-158791.90375999967</v>
      </c>
      <c r="N110" s="55">
        <f>'Vos-laskelma'!AF110+M110</f>
        <v>177992140.30045611</v>
      </c>
    </row>
    <row r="111" spans="1:14">
      <c r="A111" s="29">
        <v>287</v>
      </c>
      <c r="B111" s="39" t="s">
        <v>109</v>
      </c>
      <c r="C111" s="48">
        <v>829188.70500000007</v>
      </c>
      <c r="D111" s="48">
        <v>103399.45968</v>
      </c>
      <c r="E111" s="246">
        <v>725789.2453200001</v>
      </c>
      <c r="F111" s="92">
        <f>'Vos-laskelma'!L111+E111</f>
        <v>8526235.2453199998</v>
      </c>
      <c r="I111" s="29">
        <v>287</v>
      </c>
      <c r="J111" s="39" t="s">
        <v>109</v>
      </c>
      <c r="K111" s="48">
        <v>824588.14300000004</v>
      </c>
      <c r="L111" s="48">
        <v>99859.748000000007</v>
      </c>
      <c r="M111" s="48">
        <f t="shared" si="2"/>
        <v>724728.39500000002</v>
      </c>
      <c r="N111" s="55">
        <f>'Vos-laskelma'!AF111+M111</f>
        <v>24375684.549231056</v>
      </c>
    </row>
    <row r="112" spans="1:14">
      <c r="A112" s="29">
        <v>288</v>
      </c>
      <c r="B112" s="39" t="s">
        <v>110</v>
      </c>
      <c r="C112" s="48">
        <v>59567.726699999999</v>
      </c>
      <c r="D112" s="48">
        <v>654010.50647999998</v>
      </c>
      <c r="E112" s="246">
        <v>-594442.77977999998</v>
      </c>
      <c r="F112" s="92">
        <f>'Vos-laskelma'!L112+E112</f>
        <v>5861425.2202199996</v>
      </c>
      <c r="I112" s="29">
        <v>288</v>
      </c>
      <c r="J112" s="39" t="s">
        <v>110</v>
      </c>
      <c r="K112" s="48">
        <v>46203.764000000003</v>
      </c>
      <c r="L112" s="48">
        <v>682921.44079999998</v>
      </c>
      <c r="M112" s="66">
        <f t="shared" si="2"/>
        <v>-636717.67680000002</v>
      </c>
      <c r="N112" s="55">
        <f>'Vos-laskelma'!AF112+M112</f>
        <v>18936036.47280243</v>
      </c>
    </row>
    <row r="113" spans="1:14">
      <c r="A113" s="29">
        <v>290</v>
      </c>
      <c r="B113" s="39" t="s">
        <v>111</v>
      </c>
      <c r="C113" s="48">
        <v>43281.419399999999</v>
      </c>
      <c r="D113" s="48">
        <v>131658.80568000002</v>
      </c>
      <c r="E113" s="246">
        <v>-88377.386280000021</v>
      </c>
      <c r="F113" s="92">
        <f>'Vos-laskelma'!L113+E113</f>
        <v>7033569.6137199998</v>
      </c>
      <c r="I113" s="29">
        <v>290</v>
      </c>
      <c r="J113" s="39" t="s">
        <v>111</v>
      </c>
      <c r="K113" s="48">
        <v>22356.66</v>
      </c>
      <c r="L113" s="48">
        <v>93897.971999999994</v>
      </c>
      <c r="M113" s="66">
        <f t="shared" si="2"/>
        <v>-71541.311999999991</v>
      </c>
      <c r="N113" s="55">
        <f>'Vos-laskelma'!AF113+M113</f>
        <v>36088755.002783872</v>
      </c>
    </row>
    <row r="114" spans="1:14">
      <c r="A114" s="29">
        <v>291</v>
      </c>
      <c r="B114" s="39" t="s">
        <v>112</v>
      </c>
      <c r="C114" s="48">
        <v>11898.672</v>
      </c>
      <c r="D114" s="48">
        <v>19335.342000000001</v>
      </c>
      <c r="E114" s="246">
        <v>-7436.67</v>
      </c>
      <c r="F114" s="92">
        <f>'Vos-laskelma'!L114+E114</f>
        <v>2128983.33</v>
      </c>
      <c r="I114" s="29">
        <v>291</v>
      </c>
      <c r="J114" s="39" t="s">
        <v>112</v>
      </c>
      <c r="K114" s="48">
        <v>7452.22</v>
      </c>
      <c r="L114" s="48">
        <v>19375.772000000001</v>
      </c>
      <c r="M114" s="66">
        <f t="shared" si="2"/>
        <v>-11923.552</v>
      </c>
      <c r="N114" s="55">
        <f>'Vos-laskelma'!AF114+M114</f>
        <v>9290985.5806580987</v>
      </c>
    </row>
    <row r="115" spans="1:14">
      <c r="A115" s="29">
        <v>297</v>
      </c>
      <c r="B115" s="39" t="s">
        <v>113</v>
      </c>
      <c r="C115" s="48">
        <v>1266316.1675999998</v>
      </c>
      <c r="D115" s="48">
        <v>4254551.6283479985</v>
      </c>
      <c r="E115" s="246">
        <v>-2988235.4607479987</v>
      </c>
      <c r="F115" s="92">
        <f>'Vos-laskelma'!L115+E115</f>
        <v>36255058.539251998</v>
      </c>
      <c r="I115" s="29">
        <v>297</v>
      </c>
      <c r="J115" s="39" t="s">
        <v>113</v>
      </c>
      <c r="K115" s="48">
        <v>1410779.7681999998</v>
      </c>
      <c r="L115" s="48">
        <v>4526789.9307960011</v>
      </c>
      <c r="M115" s="66">
        <f t="shared" si="2"/>
        <v>-3116010.1625960013</v>
      </c>
      <c r="N115" s="55">
        <f>'Vos-laskelma'!AF115+M115</f>
        <v>241540950.96762034</v>
      </c>
    </row>
    <row r="116" spans="1:14">
      <c r="A116" s="29">
        <v>300</v>
      </c>
      <c r="B116" s="39" t="s">
        <v>114</v>
      </c>
      <c r="C116" s="48">
        <v>354134.22539999994</v>
      </c>
      <c r="D116" s="48">
        <v>19335.342000000001</v>
      </c>
      <c r="E116" s="246">
        <v>334798.88339999993</v>
      </c>
      <c r="F116" s="92">
        <f>'Vos-laskelma'!L116+E116</f>
        <v>6461909.8833999997</v>
      </c>
      <c r="I116" s="29">
        <v>300</v>
      </c>
      <c r="J116" s="39" t="s">
        <v>114</v>
      </c>
      <c r="K116" s="48">
        <v>432377.80440000002</v>
      </c>
      <c r="L116" s="48">
        <v>26827.992000000002</v>
      </c>
      <c r="M116" s="48">
        <f t="shared" si="2"/>
        <v>405549.8124</v>
      </c>
      <c r="N116" s="55">
        <f>'Vos-laskelma'!AF116+M116</f>
        <v>16219265.854667954</v>
      </c>
    </row>
    <row r="117" spans="1:14">
      <c r="A117" s="29">
        <v>301</v>
      </c>
      <c r="B117" s="39" t="s">
        <v>115</v>
      </c>
      <c r="C117" s="48">
        <v>700757.41410000017</v>
      </c>
      <c r="D117" s="48">
        <v>254884.42758000002</v>
      </c>
      <c r="E117" s="246">
        <v>445872.98652000015</v>
      </c>
      <c r="F117" s="92">
        <f>'Vos-laskelma'!L117+E117</f>
        <v>16059368.98652</v>
      </c>
      <c r="I117" s="29">
        <v>301</v>
      </c>
      <c r="J117" s="39" t="s">
        <v>115</v>
      </c>
      <c r="K117" s="48">
        <v>621813.23680000007</v>
      </c>
      <c r="L117" s="48">
        <v>289175.94487999997</v>
      </c>
      <c r="M117" s="48">
        <f t="shared" si="2"/>
        <v>332637.29192000011</v>
      </c>
      <c r="N117" s="55">
        <f>'Vos-laskelma'!AF117+M117</f>
        <v>72924486.712599307</v>
      </c>
    </row>
    <row r="118" spans="1:14">
      <c r="A118" s="29">
        <v>304</v>
      </c>
      <c r="B118" s="39" t="s">
        <v>116</v>
      </c>
      <c r="C118" s="48">
        <v>0</v>
      </c>
      <c r="D118" s="48">
        <v>169556.07600000003</v>
      </c>
      <c r="E118" s="246">
        <v>-169556.07600000003</v>
      </c>
      <c r="F118" s="92">
        <f>'Vos-laskelma'!L118+E118</f>
        <v>-490222.076</v>
      </c>
      <c r="I118" s="29">
        <v>304</v>
      </c>
      <c r="J118" s="39" t="s">
        <v>116</v>
      </c>
      <c r="K118" s="48">
        <v>7452.22</v>
      </c>
      <c r="L118" s="48">
        <v>213133.49200000003</v>
      </c>
      <c r="M118" s="66">
        <f t="shared" si="2"/>
        <v>-205681.27200000003</v>
      </c>
      <c r="N118" s="55">
        <f>'Vos-laskelma'!AF118+M118</f>
        <v>2167093.8016515523</v>
      </c>
    </row>
    <row r="119" spans="1:14">
      <c r="A119" s="29">
        <v>305</v>
      </c>
      <c r="B119" s="39" t="s">
        <v>117</v>
      </c>
      <c r="C119" s="48">
        <v>130959.75870000001</v>
      </c>
      <c r="D119" s="48">
        <v>185470.54980000004</v>
      </c>
      <c r="E119" s="246">
        <v>-54510.791100000031</v>
      </c>
      <c r="F119" s="92">
        <f>'Vos-laskelma'!L119+E119</f>
        <v>17087679.208900001</v>
      </c>
      <c r="I119" s="29">
        <v>305</v>
      </c>
      <c r="J119" s="39" t="s">
        <v>117</v>
      </c>
      <c r="K119" s="48">
        <v>126762.26220000001</v>
      </c>
      <c r="L119" s="48">
        <v>216114.38</v>
      </c>
      <c r="M119" s="66">
        <f t="shared" si="2"/>
        <v>-89352.117799999993</v>
      </c>
      <c r="N119" s="55">
        <f>'Vos-laskelma'!AF119+M119</f>
        <v>54258590.014604621</v>
      </c>
    </row>
    <row r="120" spans="1:14">
      <c r="A120" s="29">
        <v>309</v>
      </c>
      <c r="B120" s="39" t="s">
        <v>118</v>
      </c>
      <c r="C120" s="48">
        <v>133860.06</v>
      </c>
      <c r="D120" s="48">
        <v>147959.98632</v>
      </c>
      <c r="E120" s="246">
        <v>-14099.926319999999</v>
      </c>
      <c r="F120" s="92">
        <f>'Vos-laskelma'!L120+E120</f>
        <v>4145898.0736799999</v>
      </c>
      <c r="I120" s="29">
        <v>309</v>
      </c>
      <c r="J120" s="39" t="s">
        <v>118</v>
      </c>
      <c r="K120" s="48">
        <v>149118.92220000003</v>
      </c>
      <c r="L120" s="48">
        <v>125137.67823999999</v>
      </c>
      <c r="M120" s="48">
        <f t="shared" si="2"/>
        <v>23981.243960000036</v>
      </c>
      <c r="N120" s="55">
        <f>'Vos-laskelma'!AF120+M120</f>
        <v>24202743.463766053</v>
      </c>
    </row>
    <row r="121" spans="1:14">
      <c r="A121" s="29">
        <v>312</v>
      </c>
      <c r="B121" s="39" t="s">
        <v>119</v>
      </c>
      <c r="C121" s="48">
        <v>59493.36</v>
      </c>
      <c r="D121" s="48">
        <v>19335.342000000001</v>
      </c>
      <c r="E121" s="246">
        <v>40158.017999999996</v>
      </c>
      <c r="F121" s="92">
        <f>'Vos-laskelma'!L121+E121</f>
        <v>779399.01800000004</v>
      </c>
      <c r="I121" s="29">
        <v>312</v>
      </c>
      <c r="J121" s="39" t="s">
        <v>119</v>
      </c>
      <c r="K121" s="48">
        <v>70199.912400000001</v>
      </c>
      <c r="L121" s="48">
        <v>7452.22</v>
      </c>
      <c r="M121" s="48">
        <f t="shared" si="2"/>
        <v>62747.6924</v>
      </c>
      <c r="N121" s="55">
        <f>'Vos-laskelma'!AF121+M121</f>
        <v>5112994.819707064</v>
      </c>
    </row>
    <row r="122" spans="1:14">
      <c r="A122" s="29">
        <v>316</v>
      </c>
      <c r="B122" s="39" t="s">
        <v>120</v>
      </c>
      <c r="C122" s="48">
        <v>159219.10470000003</v>
      </c>
      <c r="D122" s="48">
        <v>393117.24954000005</v>
      </c>
      <c r="E122" s="246">
        <v>-233898.14484000002</v>
      </c>
      <c r="F122" s="92">
        <f>'Vos-laskelma'!L122+E122</f>
        <v>1183854.85516</v>
      </c>
      <c r="I122" s="29">
        <v>316</v>
      </c>
      <c r="J122" s="39" t="s">
        <v>120</v>
      </c>
      <c r="K122" s="48">
        <v>149044.40000000002</v>
      </c>
      <c r="L122" s="48">
        <v>391539.63880000007</v>
      </c>
      <c r="M122" s="66">
        <f t="shared" si="2"/>
        <v>-242495.23880000005</v>
      </c>
      <c r="N122" s="55">
        <f>'Vos-laskelma'!AF122+M122</f>
        <v>9083743.7576585822</v>
      </c>
    </row>
    <row r="123" spans="1:14">
      <c r="A123" s="29">
        <v>317</v>
      </c>
      <c r="B123" s="39" t="s">
        <v>121</v>
      </c>
      <c r="C123" s="48">
        <v>19335.342000000001</v>
      </c>
      <c r="D123" s="48">
        <v>46107.353999999999</v>
      </c>
      <c r="E123" s="246">
        <v>-26772.011999999999</v>
      </c>
      <c r="F123" s="92">
        <f>'Vos-laskelma'!L123+E123</f>
        <v>5144995.9879999999</v>
      </c>
      <c r="I123" s="29">
        <v>317</v>
      </c>
      <c r="J123" s="39" t="s">
        <v>121</v>
      </c>
      <c r="K123" s="48">
        <v>19375.772000000001</v>
      </c>
      <c r="L123" s="48">
        <v>49959.682880000008</v>
      </c>
      <c r="M123" s="66">
        <f t="shared" si="2"/>
        <v>-30583.910880000007</v>
      </c>
      <c r="N123" s="55">
        <f>'Vos-laskelma'!AF123+M123</f>
        <v>12429479.275367694</v>
      </c>
    </row>
    <row r="124" spans="1:14">
      <c r="A124" s="29">
        <v>320</v>
      </c>
      <c r="B124" s="39" t="s">
        <v>122</v>
      </c>
      <c r="C124" s="48">
        <v>144271.39800000002</v>
      </c>
      <c r="D124" s="48">
        <v>240948.10800000001</v>
      </c>
      <c r="E124" s="246">
        <v>-96676.709999999992</v>
      </c>
      <c r="F124" s="92">
        <f>'Vos-laskelma'!L124+E124</f>
        <v>7644517.29</v>
      </c>
      <c r="I124" s="29">
        <v>320</v>
      </c>
      <c r="J124" s="39" t="s">
        <v>122</v>
      </c>
      <c r="K124" s="48">
        <v>381628.1862</v>
      </c>
      <c r="L124" s="48">
        <v>256430.89019999999</v>
      </c>
      <c r="M124" s="48">
        <f t="shared" si="2"/>
        <v>125197.296</v>
      </c>
      <c r="N124" s="55">
        <f>'Vos-laskelma'!AF124+M124</f>
        <v>30448511.795648415</v>
      </c>
    </row>
    <row r="125" spans="1:14">
      <c r="A125" s="29">
        <v>322</v>
      </c>
      <c r="B125" s="39" t="s">
        <v>123</v>
      </c>
      <c r="C125" s="48">
        <v>241245.5748</v>
      </c>
      <c r="D125" s="48">
        <v>138347.346678</v>
      </c>
      <c r="E125" s="246">
        <v>102898.228122</v>
      </c>
      <c r="F125" s="92">
        <f>'Vos-laskelma'!L125+E125</f>
        <v>9894035.2281219997</v>
      </c>
      <c r="I125" s="29">
        <v>322</v>
      </c>
      <c r="J125" s="39" t="s">
        <v>123</v>
      </c>
      <c r="K125" s="48">
        <v>268279.92000000004</v>
      </c>
      <c r="L125" s="48">
        <v>114644.95248000001</v>
      </c>
      <c r="M125" s="48">
        <f t="shared" si="2"/>
        <v>153634.96752000003</v>
      </c>
      <c r="N125" s="55">
        <f>'Vos-laskelma'!AF125+M125</f>
        <v>25115476.448536847</v>
      </c>
    </row>
    <row r="126" spans="1:14">
      <c r="A126" s="29">
        <v>398</v>
      </c>
      <c r="B126" s="39" t="s">
        <v>124</v>
      </c>
      <c r="C126" s="48">
        <v>3531748.9496999993</v>
      </c>
      <c r="D126" s="48">
        <v>11318678.670030005</v>
      </c>
      <c r="E126" s="246">
        <v>-7786929.7203300055</v>
      </c>
      <c r="F126" s="92">
        <f>'Vos-laskelma'!L126+E126</f>
        <v>82828497.27967</v>
      </c>
      <c r="I126" s="29">
        <v>398</v>
      </c>
      <c r="J126" s="39" t="s">
        <v>124</v>
      </c>
      <c r="K126" s="48">
        <v>3296116.9060000009</v>
      </c>
      <c r="L126" s="48">
        <v>10896613.727340005</v>
      </c>
      <c r="M126" s="66">
        <f t="shared" si="2"/>
        <v>-7600496.821340004</v>
      </c>
      <c r="N126" s="55">
        <f>'Vos-laskelma'!AF126+M126</f>
        <v>238171559.27770293</v>
      </c>
    </row>
    <row r="127" spans="1:14">
      <c r="A127" s="29">
        <v>399</v>
      </c>
      <c r="B127" s="39" t="s">
        <v>125</v>
      </c>
      <c r="C127" s="48">
        <v>165391.54080000002</v>
      </c>
      <c r="D127" s="48">
        <v>92244.454679999995</v>
      </c>
      <c r="E127" s="246">
        <v>73147.086120000022</v>
      </c>
      <c r="F127" s="92">
        <f>'Vos-laskelma'!L127+E127</f>
        <v>5751776.0861200001</v>
      </c>
      <c r="I127" s="29">
        <v>399</v>
      </c>
      <c r="J127" s="39" t="s">
        <v>125</v>
      </c>
      <c r="K127" s="48">
        <v>104405.60220000001</v>
      </c>
      <c r="L127" s="48">
        <v>163065.006708</v>
      </c>
      <c r="M127" s="66">
        <f t="shared" si="2"/>
        <v>-58659.404507999992</v>
      </c>
      <c r="N127" s="55">
        <f>'Vos-laskelma'!AF127+M127</f>
        <v>19352265.732337032</v>
      </c>
    </row>
    <row r="128" spans="1:14">
      <c r="A128" s="29">
        <v>400</v>
      </c>
      <c r="B128" s="39" t="s">
        <v>126</v>
      </c>
      <c r="C128" s="48">
        <v>322751.47800000012</v>
      </c>
      <c r="D128" s="48">
        <v>108649.7487</v>
      </c>
      <c r="E128" s="246">
        <v>214101.72930000012</v>
      </c>
      <c r="F128" s="92">
        <f>'Vos-laskelma'!L128+E128</f>
        <v>12984341.7293</v>
      </c>
      <c r="I128" s="29">
        <v>400</v>
      </c>
      <c r="J128" s="39" t="s">
        <v>126</v>
      </c>
      <c r="K128" s="48">
        <v>383044.10799999995</v>
      </c>
      <c r="L128" s="48">
        <v>87295.305080000006</v>
      </c>
      <c r="M128" s="48">
        <f t="shared" si="2"/>
        <v>295748.80291999993</v>
      </c>
      <c r="N128" s="55">
        <f>'Vos-laskelma'!AF128+M128</f>
        <v>26122185.73845638</v>
      </c>
    </row>
    <row r="129" spans="1:14">
      <c r="A129" s="29">
        <v>402</v>
      </c>
      <c r="B129" s="39" t="s">
        <v>127</v>
      </c>
      <c r="C129" s="48">
        <v>496769.55600000004</v>
      </c>
      <c r="D129" s="48">
        <v>226877.92835999999</v>
      </c>
      <c r="E129" s="246">
        <v>269891.62764000008</v>
      </c>
      <c r="F129" s="92">
        <f>'Vos-laskelma'!L129+E129</f>
        <v>7557985.6276399996</v>
      </c>
      <c r="I129" s="29">
        <v>402</v>
      </c>
      <c r="J129" s="39" t="s">
        <v>127</v>
      </c>
      <c r="K129" s="48">
        <v>501012.75059999997</v>
      </c>
      <c r="L129" s="48">
        <v>216054.76224000001</v>
      </c>
      <c r="M129" s="48">
        <f t="shared" si="2"/>
        <v>284957.98835999996</v>
      </c>
      <c r="N129" s="55">
        <f>'Vos-laskelma'!AF129+M129</f>
        <v>33996250.444774657</v>
      </c>
    </row>
    <row r="130" spans="1:14">
      <c r="A130" s="29">
        <v>403</v>
      </c>
      <c r="B130" s="39" t="s">
        <v>128</v>
      </c>
      <c r="C130" s="48">
        <v>11973.038700000001</v>
      </c>
      <c r="D130" s="48">
        <v>74441.066699999996</v>
      </c>
      <c r="E130" s="246">
        <v>-62468.027999999991</v>
      </c>
      <c r="F130" s="92">
        <f>'Vos-laskelma'!L130+E130</f>
        <v>3445506.9720000001</v>
      </c>
      <c r="I130" s="29">
        <v>403</v>
      </c>
      <c r="J130" s="39" t="s">
        <v>128</v>
      </c>
      <c r="K130" s="48">
        <v>0</v>
      </c>
      <c r="L130" s="48">
        <v>85029.830199999997</v>
      </c>
      <c r="M130" s="66">
        <f t="shared" si="2"/>
        <v>-85029.830199999997</v>
      </c>
      <c r="N130" s="55">
        <f>'Vos-laskelma'!AF130+M130</f>
        <v>12402558.766987914</v>
      </c>
    </row>
    <row r="131" spans="1:14">
      <c r="A131" s="29">
        <v>405</v>
      </c>
      <c r="B131" s="39" t="s">
        <v>129</v>
      </c>
      <c r="C131" s="48">
        <v>938656.48739999998</v>
      </c>
      <c r="D131" s="48">
        <v>3108498.3133199974</v>
      </c>
      <c r="E131" s="246">
        <v>-2169841.8259199974</v>
      </c>
      <c r="F131" s="92">
        <f>'Vos-laskelma'!L131+E131</f>
        <v>24593263.174080003</v>
      </c>
      <c r="I131" s="29">
        <v>405</v>
      </c>
      <c r="J131" s="39" t="s">
        <v>129</v>
      </c>
      <c r="K131" s="48">
        <v>1107623.4586000002</v>
      </c>
      <c r="L131" s="48">
        <v>3111646.1425640001</v>
      </c>
      <c r="M131" s="66">
        <f t="shared" si="2"/>
        <v>-2004022.6839639999</v>
      </c>
      <c r="N131" s="55">
        <f>'Vos-laskelma'!AF131+M131</f>
        <v>129947116.07263707</v>
      </c>
    </row>
    <row r="132" spans="1:14">
      <c r="A132" s="29">
        <v>407</v>
      </c>
      <c r="B132" s="39" t="s">
        <v>130</v>
      </c>
      <c r="C132" s="48">
        <v>108649.7487</v>
      </c>
      <c r="D132" s="48">
        <v>1144533.2596799999</v>
      </c>
      <c r="E132" s="246">
        <v>-1035883.5109799999</v>
      </c>
      <c r="F132" s="92">
        <f>'Vos-laskelma'!L132+E132</f>
        <v>1625336.4890200002</v>
      </c>
      <c r="I132" s="29">
        <v>407</v>
      </c>
      <c r="J132" s="39" t="s">
        <v>130</v>
      </c>
      <c r="K132" s="48">
        <v>71913.92300000001</v>
      </c>
      <c r="L132" s="48">
        <v>994901.17888000014</v>
      </c>
      <c r="M132" s="66">
        <f t="shared" si="2"/>
        <v>-922987.25588000007</v>
      </c>
      <c r="N132" s="55">
        <f>'Vos-laskelma'!AF132+M132</f>
        <v>7579314.3318899423</v>
      </c>
    </row>
    <row r="133" spans="1:14">
      <c r="A133" s="29">
        <v>408</v>
      </c>
      <c r="B133" s="39" t="s">
        <v>131</v>
      </c>
      <c r="C133" s="48">
        <v>193799.62020000003</v>
      </c>
      <c r="D133" s="48">
        <v>245781.94350000002</v>
      </c>
      <c r="E133" s="246">
        <v>-51982.323299999989</v>
      </c>
      <c r="F133" s="92">
        <f>'Vos-laskelma'!L133+E133</f>
        <v>16125325.6767</v>
      </c>
      <c r="I133" s="29">
        <v>408</v>
      </c>
      <c r="J133" s="39" t="s">
        <v>131</v>
      </c>
      <c r="K133" s="48">
        <v>232732.83059999999</v>
      </c>
      <c r="L133" s="48">
        <v>224565.19748000003</v>
      </c>
      <c r="M133" s="48">
        <f t="shared" si="2"/>
        <v>8167.6331199999549</v>
      </c>
      <c r="N133" s="55">
        <f>'Vos-laskelma'!AF133+M133</f>
        <v>43650733.535289049</v>
      </c>
    </row>
    <row r="134" spans="1:14">
      <c r="A134" s="29">
        <v>410</v>
      </c>
      <c r="B134" s="39" t="s">
        <v>132</v>
      </c>
      <c r="C134" s="48">
        <v>630852.71610000008</v>
      </c>
      <c r="D134" s="48">
        <v>452119.78931999998</v>
      </c>
      <c r="E134" s="246">
        <v>178732.9267800001</v>
      </c>
      <c r="F134" s="92">
        <f>'Vos-laskelma'!L134+E134</f>
        <v>20610969.92678</v>
      </c>
      <c r="I134" s="29">
        <v>410</v>
      </c>
      <c r="J134" s="39" t="s">
        <v>132</v>
      </c>
      <c r="K134" s="48">
        <v>653112.56080000009</v>
      </c>
      <c r="L134" s="48">
        <v>390034.29035999998</v>
      </c>
      <c r="M134" s="48">
        <f t="shared" si="2"/>
        <v>263078.27044000011</v>
      </c>
      <c r="N134" s="55">
        <f>'Vos-laskelma'!AF134+M134</f>
        <v>46765910.065792277</v>
      </c>
    </row>
    <row r="135" spans="1:14">
      <c r="A135" s="29">
        <v>416</v>
      </c>
      <c r="B135" s="39" t="s">
        <v>133</v>
      </c>
      <c r="C135" s="48">
        <v>80316.036000000007</v>
      </c>
      <c r="D135" s="48">
        <v>37183.35</v>
      </c>
      <c r="E135" s="246">
        <v>43132.686000000009</v>
      </c>
      <c r="F135" s="92">
        <f>'Vos-laskelma'!L135+E135</f>
        <v>1657820.686</v>
      </c>
      <c r="I135" s="29">
        <v>416</v>
      </c>
      <c r="J135" s="39" t="s">
        <v>133</v>
      </c>
      <c r="K135" s="48">
        <v>70199.912400000001</v>
      </c>
      <c r="L135" s="48">
        <v>69335.454880000005</v>
      </c>
      <c r="M135" s="48">
        <f t="shared" si="2"/>
        <v>864.45751999999629</v>
      </c>
      <c r="N135" s="55">
        <f>'Vos-laskelma'!AF135+M135</f>
        <v>7245756.2900402928</v>
      </c>
    </row>
    <row r="136" spans="1:14">
      <c r="A136" s="29">
        <v>418</v>
      </c>
      <c r="B136" s="39" t="s">
        <v>134</v>
      </c>
      <c r="C136" s="48">
        <v>626688.1808999998</v>
      </c>
      <c r="D136" s="48">
        <v>1114737.4976579999</v>
      </c>
      <c r="E136" s="246">
        <v>-488049.31675800006</v>
      </c>
      <c r="F136" s="92">
        <f>'Vos-laskelma'!L136+E136</f>
        <v>21870190.683242001</v>
      </c>
      <c r="I136" s="29">
        <v>418</v>
      </c>
      <c r="J136" s="39" t="s">
        <v>134</v>
      </c>
      <c r="K136" s="48">
        <v>661906.18040000019</v>
      </c>
      <c r="L136" s="48">
        <v>947530.39722799999</v>
      </c>
      <c r="M136" s="66">
        <f t="shared" si="2"/>
        <v>-285624.2168279998</v>
      </c>
      <c r="N136" s="55">
        <f>'Vos-laskelma'!AF136+M136</f>
        <v>31105826.301301945</v>
      </c>
    </row>
    <row r="137" spans="1:14">
      <c r="A137" s="29">
        <v>420</v>
      </c>
      <c r="B137" s="39" t="s">
        <v>135</v>
      </c>
      <c r="C137" s="48">
        <v>154757.10270000002</v>
      </c>
      <c r="D137" s="48">
        <v>277893.48456000001</v>
      </c>
      <c r="E137" s="246">
        <v>-123136.38185999999</v>
      </c>
      <c r="F137" s="92">
        <f>'Vos-laskelma'!L137+E137</f>
        <v>1777520.6181399999</v>
      </c>
      <c r="I137" s="29">
        <v>420</v>
      </c>
      <c r="J137" s="39" t="s">
        <v>135</v>
      </c>
      <c r="K137" s="48">
        <v>162458.39600000001</v>
      </c>
      <c r="L137" s="48">
        <v>267639.02908000001</v>
      </c>
      <c r="M137" s="66">
        <f t="shared" si="2"/>
        <v>-105180.63308</v>
      </c>
      <c r="N137" s="55">
        <f>'Vos-laskelma'!AF137+M137</f>
        <v>28693781.729813412</v>
      </c>
    </row>
    <row r="138" spans="1:14">
      <c r="A138" s="29">
        <v>421</v>
      </c>
      <c r="B138" s="39" t="s">
        <v>136</v>
      </c>
      <c r="C138" s="48">
        <v>11898.672</v>
      </c>
      <c r="D138" s="48">
        <v>7436.67</v>
      </c>
      <c r="E138" s="246">
        <v>4462.0020000000004</v>
      </c>
      <c r="F138" s="92">
        <f>'Vos-laskelma'!L138+E138</f>
        <v>739887.00199999998</v>
      </c>
      <c r="I138" s="29">
        <v>421</v>
      </c>
      <c r="J138" s="39" t="s">
        <v>136</v>
      </c>
      <c r="K138" s="48">
        <v>0</v>
      </c>
      <c r="L138" s="48">
        <v>0</v>
      </c>
      <c r="M138" s="48">
        <f t="shared" ref="M138:M201" si="3">K138-L138</f>
        <v>0</v>
      </c>
      <c r="N138" s="55">
        <f>'Vos-laskelma'!AF138+M138</f>
        <v>2833549.9256427092</v>
      </c>
    </row>
    <row r="139" spans="1:14">
      <c r="A139" s="29">
        <v>422</v>
      </c>
      <c r="B139" s="39" t="s">
        <v>137</v>
      </c>
      <c r="C139" s="48">
        <v>342161.18669999996</v>
      </c>
      <c r="D139" s="48">
        <v>221166.56580000001</v>
      </c>
      <c r="E139" s="246">
        <v>120994.62089999995</v>
      </c>
      <c r="F139" s="92">
        <f>'Vos-laskelma'!L139+E139</f>
        <v>8945652.6208999995</v>
      </c>
      <c r="I139" s="29">
        <v>422</v>
      </c>
      <c r="J139" s="39" t="s">
        <v>137</v>
      </c>
      <c r="K139" s="48">
        <v>313067.7622</v>
      </c>
      <c r="L139" s="48">
        <v>166109.98380000002</v>
      </c>
      <c r="M139" s="48">
        <f t="shared" si="3"/>
        <v>146957.77839999998</v>
      </c>
      <c r="N139" s="55">
        <f>'Vos-laskelma'!AF139+M139</f>
        <v>42457047.93458426</v>
      </c>
    </row>
    <row r="140" spans="1:14">
      <c r="A140" s="29">
        <v>423</v>
      </c>
      <c r="B140" s="39" t="s">
        <v>138</v>
      </c>
      <c r="C140" s="48">
        <v>577383.0588</v>
      </c>
      <c r="D140" s="48">
        <v>1411792.3061400002</v>
      </c>
      <c r="E140" s="246">
        <v>-834409.24734000023</v>
      </c>
      <c r="F140" s="92">
        <f>'Vos-laskelma'!L140+E140</f>
        <v>15831355.752659999</v>
      </c>
      <c r="I140" s="29">
        <v>423</v>
      </c>
      <c r="J140" s="39" t="s">
        <v>138</v>
      </c>
      <c r="K140" s="48">
        <v>675618.26520000002</v>
      </c>
      <c r="L140" s="48">
        <v>1395353.6727999996</v>
      </c>
      <c r="M140" s="66">
        <f t="shared" si="3"/>
        <v>-719735.40759999957</v>
      </c>
      <c r="N140" s="55">
        <f>'Vos-laskelma'!AF140+M140</f>
        <v>26299344.527343243</v>
      </c>
    </row>
    <row r="141" spans="1:14">
      <c r="A141" s="29">
        <v>425</v>
      </c>
      <c r="B141" s="39" t="s">
        <v>139</v>
      </c>
      <c r="C141" s="48">
        <v>281329.22610000003</v>
      </c>
      <c r="D141" s="48">
        <v>71273.045280000006</v>
      </c>
      <c r="E141" s="246">
        <v>210056.18082000001</v>
      </c>
      <c r="F141" s="92">
        <f>'Vos-laskelma'!L141+E141</f>
        <v>20639530.180819999</v>
      </c>
      <c r="I141" s="29">
        <v>425</v>
      </c>
      <c r="J141" s="39" t="s">
        <v>139</v>
      </c>
      <c r="K141" s="48">
        <v>311577.31820000004</v>
      </c>
      <c r="L141" s="48">
        <v>145288.48112000001</v>
      </c>
      <c r="M141" s="48">
        <f t="shared" si="3"/>
        <v>166288.83708000003</v>
      </c>
      <c r="N141" s="55">
        <f>'Vos-laskelma'!AF141+M141</f>
        <v>29424234.339969497</v>
      </c>
    </row>
    <row r="142" spans="1:14">
      <c r="A142" s="29">
        <v>426</v>
      </c>
      <c r="B142" s="39" t="s">
        <v>140</v>
      </c>
      <c r="C142" s="48">
        <v>102626.04599999999</v>
      </c>
      <c r="D142" s="48">
        <v>1144994.3332200001</v>
      </c>
      <c r="E142" s="246">
        <v>-1042368.2872200002</v>
      </c>
      <c r="F142" s="92">
        <f>'Vos-laskelma'!L142+E142</f>
        <v>9417867.7127800006</v>
      </c>
      <c r="I142" s="29">
        <v>426</v>
      </c>
      <c r="J142" s="39" t="s">
        <v>140</v>
      </c>
      <c r="K142" s="48">
        <v>44713.32</v>
      </c>
      <c r="L142" s="48">
        <v>1237056.5964480001</v>
      </c>
      <c r="M142" s="66">
        <f t="shared" si="3"/>
        <v>-1192343.276448</v>
      </c>
      <c r="N142" s="55">
        <f>'Vos-laskelma'!AF142+M142</f>
        <v>30371661.867436271</v>
      </c>
    </row>
    <row r="143" spans="1:14">
      <c r="A143" s="29">
        <v>430</v>
      </c>
      <c r="B143" s="39" t="s">
        <v>141</v>
      </c>
      <c r="C143" s="48">
        <v>656137.39410000003</v>
      </c>
      <c r="D143" s="48">
        <v>667084.17234000028</v>
      </c>
      <c r="E143" s="246">
        <v>-10946.778240000247</v>
      </c>
      <c r="F143" s="92">
        <f>'Vos-laskelma'!L143+E143</f>
        <v>10158131.221759999</v>
      </c>
      <c r="I143" s="29">
        <v>430</v>
      </c>
      <c r="J143" s="39" t="s">
        <v>141</v>
      </c>
      <c r="K143" s="48">
        <v>772199.03639999998</v>
      </c>
      <c r="L143" s="48">
        <v>506110.06908000004</v>
      </c>
      <c r="M143" s="48">
        <f t="shared" si="3"/>
        <v>266088.96731999994</v>
      </c>
      <c r="N143" s="55">
        <f>'Vos-laskelma'!AF143+M143</f>
        <v>48971663.082673423</v>
      </c>
    </row>
    <row r="144" spans="1:14">
      <c r="A144" s="29">
        <v>433</v>
      </c>
      <c r="B144" s="39" t="s">
        <v>142</v>
      </c>
      <c r="C144" s="48">
        <v>245558.84340000001</v>
      </c>
      <c r="D144" s="48">
        <v>278979.23838</v>
      </c>
      <c r="E144" s="246">
        <v>-33420.394979999983</v>
      </c>
      <c r="F144" s="92">
        <f>'Vos-laskelma'!L144+E144</f>
        <v>6590872.6050199997</v>
      </c>
      <c r="I144" s="29">
        <v>433</v>
      </c>
      <c r="J144" s="39" t="s">
        <v>142</v>
      </c>
      <c r="K144" s="48">
        <v>277297.10620000004</v>
      </c>
      <c r="L144" s="48">
        <v>319879.09127999999</v>
      </c>
      <c r="M144" s="66">
        <f t="shared" si="3"/>
        <v>-42581.985079999955</v>
      </c>
      <c r="N144" s="55">
        <f>'Vos-laskelma'!AF144+M144</f>
        <v>18686628.053886276</v>
      </c>
    </row>
    <row r="145" spans="1:14">
      <c r="A145" s="29">
        <v>434</v>
      </c>
      <c r="B145" s="39" t="s">
        <v>143</v>
      </c>
      <c r="C145" s="48">
        <v>1457884.7867999999</v>
      </c>
      <c r="D145" s="48">
        <v>522797.90100000001</v>
      </c>
      <c r="E145" s="246">
        <v>935086.88579999981</v>
      </c>
      <c r="F145" s="92">
        <f>'Vos-laskelma'!L145+E145</f>
        <v>12239051.8858</v>
      </c>
      <c r="I145" s="29">
        <v>434</v>
      </c>
      <c r="J145" s="39" t="s">
        <v>143</v>
      </c>
      <c r="K145" s="48">
        <v>1267100.9666000002</v>
      </c>
      <c r="L145" s="48">
        <v>532192.83908000006</v>
      </c>
      <c r="M145" s="48">
        <f t="shared" si="3"/>
        <v>734908.1275200001</v>
      </c>
      <c r="N145" s="55">
        <f>'Vos-laskelma'!AF145+M145</f>
        <v>36064094.611579157</v>
      </c>
    </row>
    <row r="146" spans="1:14">
      <c r="A146" s="29">
        <v>435</v>
      </c>
      <c r="B146" s="39" t="s">
        <v>144</v>
      </c>
      <c r="C146" s="48">
        <v>68566.097399999999</v>
      </c>
      <c r="D146" s="48">
        <v>130885.39200000001</v>
      </c>
      <c r="E146" s="246">
        <v>-62319.294600000008</v>
      </c>
      <c r="F146" s="92">
        <f>'Vos-laskelma'!L146+E146</f>
        <v>617936.70539999998</v>
      </c>
      <c r="I146" s="29">
        <v>435</v>
      </c>
      <c r="J146" s="39" t="s">
        <v>144</v>
      </c>
      <c r="K146" s="48">
        <v>64163.614200000004</v>
      </c>
      <c r="L146" s="48">
        <v>126687.74</v>
      </c>
      <c r="M146" s="66">
        <f t="shared" si="3"/>
        <v>-62524.125800000002</v>
      </c>
      <c r="N146" s="55">
        <f>'Vos-laskelma'!AF146+M146</f>
        <v>2448921.6497623827</v>
      </c>
    </row>
    <row r="147" spans="1:14">
      <c r="A147" s="29">
        <v>436</v>
      </c>
      <c r="B147" s="39" t="s">
        <v>145</v>
      </c>
      <c r="C147" s="48">
        <v>59642.093399999998</v>
      </c>
      <c r="D147" s="48">
        <v>104514.96018000001</v>
      </c>
      <c r="E147" s="246">
        <v>-44872.866780000011</v>
      </c>
      <c r="F147" s="92">
        <f>'Vos-laskelma'!L147+E147</f>
        <v>4313889.1332200002</v>
      </c>
      <c r="I147" s="29">
        <v>436</v>
      </c>
      <c r="J147" s="39" t="s">
        <v>145</v>
      </c>
      <c r="K147" s="48">
        <v>50675.096000000005</v>
      </c>
      <c r="L147" s="48">
        <v>93003.705600000001</v>
      </c>
      <c r="M147" s="66">
        <f t="shared" si="3"/>
        <v>-42328.609599999996</v>
      </c>
      <c r="N147" s="55">
        <f>'Vos-laskelma'!AF147+M147</f>
        <v>7014077.1066108551</v>
      </c>
    </row>
    <row r="148" spans="1:14">
      <c r="A148" s="29">
        <v>440</v>
      </c>
      <c r="B148" s="39" t="s">
        <v>146</v>
      </c>
      <c r="C148" s="48">
        <v>50569.356</v>
      </c>
      <c r="D148" s="48">
        <v>235147.50540000002</v>
      </c>
      <c r="E148" s="246">
        <v>-184578.14940000002</v>
      </c>
      <c r="F148" s="92">
        <f>'Vos-laskelma'!L148+E148</f>
        <v>9855918.8506000005</v>
      </c>
      <c r="I148" s="29">
        <v>440</v>
      </c>
      <c r="J148" s="39" t="s">
        <v>146</v>
      </c>
      <c r="K148" s="48">
        <v>50675.096000000005</v>
      </c>
      <c r="L148" s="48">
        <v>229602.89820000003</v>
      </c>
      <c r="M148" s="66">
        <f t="shared" si="3"/>
        <v>-178927.80220000003</v>
      </c>
      <c r="N148" s="55">
        <f>'Vos-laskelma'!AF148+M148</f>
        <v>16323219.351981128</v>
      </c>
    </row>
    <row r="149" spans="1:14">
      <c r="A149" s="29">
        <v>441</v>
      </c>
      <c r="B149" s="39" t="s">
        <v>147</v>
      </c>
      <c r="C149" s="48">
        <v>95189.376000000004</v>
      </c>
      <c r="D149" s="48">
        <v>130394.57178000001</v>
      </c>
      <c r="E149" s="246">
        <v>-35205.195780000009</v>
      </c>
      <c r="F149" s="92">
        <f>'Vos-laskelma'!L149+E149</f>
        <v>602285.80422000005</v>
      </c>
      <c r="I149" s="29">
        <v>441</v>
      </c>
      <c r="J149" s="39" t="s">
        <v>147</v>
      </c>
      <c r="K149" s="48">
        <v>107311.96800000001</v>
      </c>
      <c r="L149" s="48">
        <v>156884.13543999998</v>
      </c>
      <c r="M149" s="66">
        <f t="shared" si="3"/>
        <v>-49572.167439999976</v>
      </c>
      <c r="N149" s="55">
        <f>'Vos-laskelma'!AF149+M149</f>
        <v>13744719.228894055</v>
      </c>
    </row>
    <row r="150" spans="1:14">
      <c r="A150" s="29">
        <v>444</v>
      </c>
      <c r="B150" s="39" t="s">
        <v>148</v>
      </c>
      <c r="C150" s="48">
        <v>3841188.7883999995</v>
      </c>
      <c r="D150" s="48">
        <v>1313290.637322</v>
      </c>
      <c r="E150" s="246">
        <v>2527898.1510779997</v>
      </c>
      <c r="F150" s="92">
        <f>'Vos-laskelma'!L150+E150</f>
        <v>35839581.151078001</v>
      </c>
      <c r="I150" s="29">
        <v>444</v>
      </c>
      <c r="J150" s="39" t="s">
        <v>148</v>
      </c>
      <c r="K150" s="48">
        <v>4052740.8026000005</v>
      </c>
      <c r="L150" s="48">
        <v>1365784.7542839998</v>
      </c>
      <c r="M150" s="48">
        <f t="shared" si="3"/>
        <v>2686956.048316001</v>
      </c>
      <c r="N150" s="55">
        <f>'Vos-laskelma'!AF150+M150</f>
        <v>92297765.753301293</v>
      </c>
    </row>
    <row r="151" spans="1:14">
      <c r="A151" s="29">
        <v>445</v>
      </c>
      <c r="B151" s="39" t="s">
        <v>149</v>
      </c>
      <c r="C151" s="48">
        <v>288691.52940000006</v>
      </c>
      <c r="D151" s="48">
        <v>298701.28721999994</v>
      </c>
      <c r="E151" s="246">
        <v>-10009.757819999882</v>
      </c>
      <c r="F151" s="92">
        <f>'Vos-laskelma'!L151+E151</f>
        <v>10530086.242180001</v>
      </c>
      <c r="I151" s="29">
        <v>445</v>
      </c>
      <c r="J151" s="39" t="s">
        <v>149</v>
      </c>
      <c r="K151" s="48">
        <v>226622.01019999999</v>
      </c>
      <c r="L151" s="48">
        <v>327197.17132000008</v>
      </c>
      <c r="M151" s="66">
        <f t="shared" si="3"/>
        <v>-100575.16112000009</v>
      </c>
      <c r="N151" s="55">
        <f>'Vos-laskelma'!AF151+M151</f>
        <v>35107599.968945183</v>
      </c>
    </row>
    <row r="152" spans="1:14">
      <c r="A152" s="29">
        <v>475</v>
      </c>
      <c r="B152" s="39" t="s">
        <v>150</v>
      </c>
      <c r="C152" s="48">
        <v>760102.04070000013</v>
      </c>
      <c r="D152" s="48">
        <v>130944.88536000001</v>
      </c>
      <c r="E152" s="246">
        <v>629157.15534000006</v>
      </c>
      <c r="F152" s="92">
        <f>'Vos-laskelma'!L152+E152</f>
        <v>6462999.1553400001</v>
      </c>
      <c r="I152" s="29">
        <v>475</v>
      </c>
      <c r="J152" s="39" t="s">
        <v>150</v>
      </c>
      <c r="K152" s="48">
        <v>654304.91599999997</v>
      </c>
      <c r="L152" s="48">
        <v>98697.201679999998</v>
      </c>
      <c r="M152" s="48">
        <f t="shared" si="3"/>
        <v>555607.71432000003</v>
      </c>
      <c r="N152" s="55">
        <f>'Vos-laskelma'!AF152+M152</f>
        <v>19957351.055226795</v>
      </c>
    </row>
    <row r="153" spans="1:14">
      <c r="A153" s="29">
        <v>480</v>
      </c>
      <c r="B153" s="39" t="s">
        <v>151</v>
      </c>
      <c r="C153" s="48">
        <v>65665.796100000007</v>
      </c>
      <c r="D153" s="48">
        <v>700534.3139999999</v>
      </c>
      <c r="E153" s="246">
        <v>-634868.51789999986</v>
      </c>
      <c r="F153" s="92">
        <f>'Vos-laskelma'!L153+E153</f>
        <v>1094997.4821000001</v>
      </c>
      <c r="I153" s="29">
        <v>480</v>
      </c>
      <c r="J153" s="39" t="s">
        <v>151</v>
      </c>
      <c r="K153" s="48">
        <v>29808.880000000001</v>
      </c>
      <c r="L153" s="48">
        <v>690075.57200000004</v>
      </c>
      <c r="M153" s="66">
        <f t="shared" si="3"/>
        <v>-660266.69200000004</v>
      </c>
      <c r="N153" s="55">
        <f>'Vos-laskelma'!AF153+M153</f>
        <v>4573906.4953911426</v>
      </c>
    </row>
    <row r="154" spans="1:14">
      <c r="A154" s="29">
        <v>481</v>
      </c>
      <c r="B154" s="39" t="s">
        <v>152</v>
      </c>
      <c r="C154" s="48">
        <v>352646.89139999996</v>
      </c>
      <c r="D154" s="48">
        <v>507136.27397999994</v>
      </c>
      <c r="E154" s="246">
        <v>-154489.38257999998</v>
      </c>
      <c r="F154" s="92">
        <f>'Vos-laskelma'!L154+E154</f>
        <v>6282311.61742</v>
      </c>
      <c r="I154" s="29">
        <v>481</v>
      </c>
      <c r="J154" s="39" t="s">
        <v>152</v>
      </c>
      <c r="K154" s="48">
        <v>299653.76620000001</v>
      </c>
      <c r="L154" s="48">
        <v>496481.80083999992</v>
      </c>
      <c r="M154" s="66">
        <f t="shared" si="3"/>
        <v>-196828.03463999991</v>
      </c>
      <c r="N154" s="55">
        <f>'Vos-laskelma'!AF154+M154</f>
        <v>10447547.605650509</v>
      </c>
    </row>
    <row r="155" spans="1:14">
      <c r="A155" s="29">
        <v>483</v>
      </c>
      <c r="B155" s="39" t="s">
        <v>153</v>
      </c>
      <c r="C155" s="48">
        <v>41645.351999999999</v>
      </c>
      <c r="D155" s="48">
        <v>53544.023999999998</v>
      </c>
      <c r="E155" s="246">
        <v>-11898.671999999999</v>
      </c>
      <c r="F155" s="92">
        <f>'Vos-laskelma'!L155+E155</f>
        <v>1925050.328</v>
      </c>
      <c r="I155" s="29">
        <v>483</v>
      </c>
      <c r="J155" s="39" t="s">
        <v>153</v>
      </c>
      <c r="K155" s="48">
        <v>74671.244400000011</v>
      </c>
      <c r="L155" s="48">
        <v>38751.544000000002</v>
      </c>
      <c r="M155" s="48">
        <f t="shared" si="3"/>
        <v>35919.700400000009</v>
      </c>
      <c r="N155" s="55">
        <f>'Vos-laskelma'!AF155+M155</f>
        <v>4753233.9231143156</v>
      </c>
    </row>
    <row r="156" spans="1:14">
      <c r="A156" s="29">
        <v>484</v>
      </c>
      <c r="B156" s="39" t="s">
        <v>154</v>
      </c>
      <c r="C156" s="48">
        <v>154682.736</v>
      </c>
      <c r="D156" s="48">
        <v>101138.712</v>
      </c>
      <c r="E156" s="246">
        <v>53544.024000000005</v>
      </c>
      <c r="F156" s="92">
        <f>'Vos-laskelma'!L156+E156</f>
        <v>1511484.024</v>
      </c>
      <c r="I156" s="29">
        <v>484</v>
      </c>
      <c r="J156" s="39" t="s">
        <v>154</v>
      </c>
      <c r="K156" s="48">
        <v>159552.03020000001</v>
      </c>
      <c r="L156" s="48">
        <v>96878.860000000015</v>
      </c>
      <c r="M156" s="48">
        <f t="shared" si="3"/>
        <v>62673.170199999993</v>
      </c>
      <c r="N156" s="55">
        <f>'Vos-laskelma'!AF156+M156</f>
        <v>11530882.396975981</v>
      </c>
    </row>
    <row r="157" spans="1:14">
      <c r="A157" s="29">
        <v>489</v>
      </c>
      <c r="B157" s="39" t="s">
        <v>155</v>
      </c>
      <c r="C157" s="48">
        <v>0</v>
      </c>
      <c r="D157" s="48">
        <v>1239767.2557000001</v>
      </c>
      <c r="E157" s="246">
        <v>-1239767.2557000001</v>
      </c>
      <c r="F157" s="92">
        <f>'Vos-laskelma'!L157+E157</f>
        <v>746828.7442999999</v>
      </c>
      <c r="I157" s="29">
        <v>489</v>
      </c>
      <c r="J157" s="39" t="s">
        <v>155</v>
      </c>
      <c r="K157" s="48">
        <v>109100.50079999999</v>
      </c>
      <c r="L157" s="48">
        <v>1384622.476</v>
      </c>
      <c r="M157" s="66">
        <f t="shared" si="3"/>
        <v>-1275521.9752</v>
      </c>
      <c r="N157" s="55">
        <f>'Vos-laskelma'!AF157+M157</f>
        <v>6837792.3547132974</v>
      </c>
    </row>
    <row r="158" spans="1:14">
      <c r="A158" s="29">
        <v>491</v>
      </c>
      <c r="B158" s="39" t="s">
        <v>156</v>
      </c>
      <c r="C158" s="48">
        <v>809555.89620000008</v>
      </c>
      <c r="D158" s="48">
        <v>674337.90025800001</v>
      </c>
      <c r="E158" s="246">
        <v>135217.99594200007</v>
      </c>
      <c r="F158" s="92">
        <f>'Vos-laskelma'!L158+E158</f>
        <v>10980621.995942</v>
      </c>
      <c r="I158" s="29">
        <v>491</v>
      </c>
      <c r="J158" s="39" t="s">
        <v>156</v>
      </c>
      <c r="K158" s="48">
        <v>826078.58699999994</v>
      </c>
      <c r="L158" s="48">
        <v>641452.81738800008</v>
      </c>
      <c r="M158" s="48">
        <f t="shared" si="3"/>
        <v>184625.76961199986</v>
      </c>
      <c r="N158" s="55">
        <f>'Vos-laskelma'!AF158+M158</f>
        <v>134339275.18589175</v>
      </c>
    </row>
    <row r="159" spans="1:14">
      <c r="A159" s="29">
        <v>494</v>
      </c>
      <c r="B159" s="39" t="s">
        <v>157</v>
      </c>
      <c r="C159" s="48">
        <v>230685.50340000002</v>
      </c>
      <c r="D159" s="48">
        <v>163963.70016000004</v>
      </c>
      <c r="E159" s="246">
        <v>66721.803239999979</v>
      </c>
      <c r="F159" s="92">
        <f>'Vos-laskelma'!L159+E159</f>
        <v>11574771.803239999</v>
      </c>
      <c r="I159" s="29">
        <v>494</v>
      </c>
      <c r="J159" s="39" t="s">
        <v>157</v>
      </c>
      <c r="K159" s="48">
        <v>205755.79419999997</v>
      </c>
      <c r="L159" s="48">
        <v>132630.140228</v>
      </c>
      <c r="M159" s="48">
        <f t="shared" si="3"/>
        <v>73125.653971999971</v>
      </c>
      <c r="N159" s="55">
        <f>'Vos-laskelma'!AF159+M159</f>
        <v>29339445.362397984</v>
      </c>
    </row>
    <row r="160" spans="1:14">
      <c r="A160" s="29">
        <v>495</v>
      </c>
      <c r="B160" s="39" t="s">
        <v>158</v>
      </c>
      <c r="C160" s="48">
        <v>7436.67</v>
      </c>
      <c r="D160" s="48">
        <v>81357.169800000018</v>
      </c>
      <c r="E160" s="246">
        <v>-73920.49980000002</v>
      </c>
      <c r="F160" s="92">
        <f>'Vos-laskelma'!L160+E160</f>
        <v>817026.50020000001</v>
      </c>
      <c r="I160" s="29">
        <v>495</v>
      </c>
      <c r="J160" s="39" t="s">
        <v>158</v>
      </c>
      <c r="K160" s="48">
        <v>4545.8541999999998</v>
      </c>
      <c r="L160" s="48">
        <v>162458.39599999998</v>
      </c>
      <c r="M160" s="66">
        <f t="shared" si="3"/>
        <v>-157912.54179999998</v>
      </c>
      <c r="N160" s="55">
        <f>'Vos-laskelma'!AF160+M160</f>
        <v>5827478.6228123279</v>
      </c>
    </row>
    <row r="161" spans="1:14">
      <c r="A161" s="29">
        <v>498</v>
      </c>
      <c r="B161" s="39" t="s">
        <v>159</v>
      </c>
      <c r="C161" s="48">
        <v>72879.366000000009</v>
      </c>
      <c r="D161" s="48">
        <v>99264.671160000013</v>
      </c>
      <c r="E161" s="246">
        <v>-26385.305160000004</v>
      </c>
      <c r="F161" s="92">
        <f>'Vos-laskelma'!L161+E161</f>
        <v>3666953.69484</v>
      </c>
      <c r="I161" s="29">
        <v>498</v>
      </c>
      <c r="J161" s="39" t="s">
        <v>159</v>
      </c>
      <c r="K161" s="48">
        <v>131308.1164</v>
      </c>
      <c r="L161" s="48">
        <v>68962.843880000015</v>
      </c>
      <c r="M161" s="48">
        <f t="shared" si="3"/>
        <v>62345.272519999984</v>
      </c>
      <c r="N161" s="55">
        <f>'Vos-laskelma'!AF161+M161</f>
        <v>10323464.232109088</v>
      </c>
    </row>
    <row r="162" spans="1:14">
      <c r="A162" s="29">
        <v>499</v>
      </c>
      <c r="B162" s="39" t="s">
        <v>160</v>
      </c>
      <c r="C162" s="48">
        <v>1216713.5787000002</v>
      </c>
      <c r="D162" s="48">
        <v>749809.68941999995</v>
      </c>
      <c r="E162" s="246">
        <v>466903.88928000024</v>
      </c>
      <c r="F162" s="92">
        <f>'Vos-laskelma'!L162+E162</f>
        <v>24976372.889279999</v>
      </c>
      <c r="I162" s="29">
        <v>499</v>
      </c>
      <c r="J162" s="39" t="s">
        <v>160</v>
      </c>
      <c r="K162" s="48">
        <v>1040553.4786</v>
      </c>
      <c r="L162" s="48">
        <v>703444.85468000011</v>
      </c>
      <c r="M162" s="48">
        <f t="shared" si="3"/>
        <v>337108.62391999993</v>
      </c>
      <c r="N162" s="55">
        <f>'Vos-laskelma'!AF162+M162</f>
        <v>43773375.496524565</v>
      </c>
    </row>
    <row r="163" spans="1:14">
      <c r="A163" s="29">
        <v>500</v>
      </c>
      <c r="B163" s="39" t="s">
        <v>161</v>
      </c>
      <c r="C163" s="48">
        <v>163755.47340000002</v>
      </c>
      <c r="D163" s="48">
        <v>299221.85412000003</v>
      </c>
      <c r="E163" s="246">
        <v>-135466.38072000002</v>
      </c>
      <c r="F163" s="92">
        <f>'Vos-laskelma'!L163+E163</f>
        <v>13005520.619279999</v>
      </c>
      <c r="I163" s="29">
        <v>500</v>
      </c>
      <c r="J163" s="39" t="s">
        <v>161</v>
      </c>
      <c r="K163" s="48">
        <v>128178.18399999999</v>
      </c>
      <c r="L163" s="48">
        <v>299902.67034800001</v>
      </c>
      <c r="M163" s="66">
        <f t="shared" si="3"/>
        <v>-171724.48634800001</v>
      </c>
      <c r="N163" s="55">
        <f>'Vos-laskelma'!AF163+M163</f>
        <v>14511782.963422146</v>
      </c>
    </row>
    <row r="164" spans="1:14">
      <c r="A164" s="29">
        <v>503</v>
      </c>
      <c r="B164" s="39" t="s">
        <v>162</v>
      </c>
      <c r="C164" s="48">
        <v>362909.4960000001</v>
      </c>
      <c r="D164" s="48">
        <v>226282.99476</v>
      </c>
      <c r="E164" s="246">
        <v>136626.5012400001</v>
      </c>
      <c r="F164" s="92">
        <f>'Vos-laskelma'!L164+E164</f>
        <v>4274415.5012400001</v>
      </c>
      <c r="I164" s="29">
        <v>503</v>
      </c>
      <c r="J164" s="39" t="s">
        <v>162</v>
      </c>
      <c r="K164" s="48">
        <v>374325.01060000004</v>
      </c>
      <c r="L164" s="48">
        <v>234476.65007999996</v>
      </c>
      <c r="M164" s="48">
        <f t="shared" si="3"/>
        <v>139848.36052000007</v>
      </c>
      <c r="N164" s="55">
        <f>'Vos-laskelma'!AF164+M164</f>
        <v>19861879.528216138</v>
      </c>
    </row>
    <row r="165" spans="1:14">
      <c r="A165" s="29">
        <v>504</v>
      </c>
      <c r="B165" s="39" t="s">
        <v>163</v>
      </c>
      <c r="C165" s="48">
        <v>65665.796099999992</v>
      </c>
      <c r="D165" s="48">
        <v>879877.04772000003</v>
      </c>
      <c r="E165" s="246">
        <v>-814211.25162</v>
      </c>
      <c r="F165" s="92">
        <f>'Vos-laskelma'!L165+E165</f>
        <v>195319.74838</v>
      </c>
      <c r="I165" s="29">
        <v>504</v>
      </c>
      <c r="J165" s="39" t="s">
        <v>163</v>
      </c>
      <c r="K165" s="48">
        <v>53730.506200000003</v>
      </c>
      <c r="L165" s="48">
        <v>986822.97240000009</v>
      </c>
      <c r="M165" s="66">
        <f t="shared" si="3"/>
        <v>-933092.46620000014</v>
      </c>
      <c r="N165" s="55">
        <f>'Vos-laskelma'!AF165+M165</f>
        <v>4502422.9965790138</v>
      </c>
    </row>
    <row r="166" spans="1:14">
      <c r="A166" s="29">
        <v>505</v>
      </c>
      <c r="B166" s="39" t="s">
        <v>164</v>
      </c>
      <c r="C166" s="48">
        <v>763299.80880000012</v>
      </c>
      <c r="D166" s="48">
        <v>2340498.5290800002</v>
      </c>
      <c r="E166" s="246">
        <v>-1577198.72028</v>
      </c>
      <c r="F166" s="92">
        <f>'Vos-laskelma'!L166+E166</f>
        <v>13642415.279720001</v>
      </c>
      <c r="I166" s="29">
        <v>505</v>
      </c>
      <c r="J166" s="39" t="s">
        <v>164</v>
      </c>
      <c r="K166" s="48">
        <v>892850.47820000013</v>
      </c>
      <c r="L166" s="48">
        <v>2313865.1253479999</v>
      </c>
      <c r="M166" s="66">
        <f t="shared" si="3"/>
        <v>-1421014.6471479996</v>
      </c>
      <c r="N166" s="55">
        <f>'Vos-laskelma'!AF166+M166</f>
        <v>34503344.146041423</v>
      </c>
    </row>
    <row r="167" spans="1:14">
      <c r="A167" s="29">
        <v>507</v>
      </c>
      <c r="B167" s="39" t="s">
        <v>165</v>
      </c>
      <c r="C167" s="48">
        <v>263258.11800000002</v>
      </c>
      <c r="D167" s="48">
        <v>118332.29303999999</v>
      </c>
      <c r="E167" s="246">
        <v>144925.82496000003</v>
      </c>
      <c r="F167" s="92">
        <f>'Vos-laskelma'!L167+E167</f>
        <v>2132158.8249599999</v>
      </c>
      <c r="I167" s="29">
        <v>507</v>
      </c>
      <c r="J167" s="39" t="s">
        <v>165</v>
      </c>
      <c r="K167" s="48">
        <v>260976.7444</v>
      </c>
      <c r="L167" s="48">
        <v>142769.63076</v>
      </c>
      <c r="M167" s="48">
        <f t="shared" si="3"/>
        <v>118207.11364</v>
      </c>
      <c r="N167" s="55">
        <f>'Vos-laskelma'!AF167+M167</f>
        <v>20507901.741202753</v>
      </c>
    </row>
    <row r="168" spans="1:14">
      <c r="A168" s="29">
        <v>508</v>
      </c>
      <c r="B168" s="39" t="s">
        <v>166</v>
      </c>
      <c r="C168" s="48">
        <v>343722.88740000007</v>
      </c>
      <c r="D168" s="48">
        <v>166878.87479999999</v>
      </c>
      <c r="E168" s="246">
        <v>176844.01260000007</v>
      </c>
      <c r="F168" s="92">
        <f>'Vos-laskelma'!L168+E168</f>
        <v>725212.01260000002</v>
      </c>
      <c r="I168" s="29">
        <v>508</v>
      </c>
      <c r="J168" s="39" t="s">
        <v>166</v>
      </c>
      <c r="K168" s="48">
        <v>365158.77999999991</v>
      </c>
      <c r="L168" s="48">
        <v>96953.382199999993</v>
      </c>
      <c r="M168" s="48">
        <f t="shared" si="3"/>
        <v>268205.39779999992</v>
      </c>
      <c r="N168" s="55">
        <f>'Vos-laskelma'!AF168+M168</f>
        <v>26930249.735804066</v>
      </c>
    </row>
    <row r="169" spans="1:14">
      <c r="A169" s="29">
        <v>529</v>
      </c>
      <c r="B169" s="39" t="s">
        <v>167</v>
      </c>
      <c r="C169" s="48">
        <v>184652.51610000004</v>
      </c>
      <c r="D169" s="48">
        <v>455942.23770000006</v>
      </c>
      <c r="E169" s="246">
        <v>-271289.72160000005</v>
      </c>
      <c r="F169" s="92">
        <f>'Vos-laskelma'!L169+E169</f>
        <v>8605223.2784000002</v>
      </c>
      <c r="I169" s="29">
        <v>529</v>
      </c>
      <c r="J169" s="39" t="s">
        <v>167</v>
      </c>
      <c r="K169" s="48">
        <v>327972.2022</v>
      </c>
      <c r="L169" s="48">
        <v>530568.2551200001</v>
      </c>
      <c r="M169" s="66">
        <f t="shared" si="3"/>
        <v>-202596.0529200001</v>
      </c>
      <c r="N169" s="55">
        <f>'Vos-laskelma'!AF169+M169</f>
        <v>20936335.775833331</v>
      </c>
    </row>
    <row r="170" spans="1:14">
      <c r="A170" s="29">
        <v>531</v>
      </c>
      <c r="B170" s="39" t="s">
        <v>168</v>
      </c>
      <c r="C170" s="48">
        <v>136909.09470000002</v>
      </c>
      <c r="D170" s="48">
        <v>132992.94427800001</v>
      </c>
      <c r="E170" s="246">
        <v>3916.1504220000061</v>
      </c>
      <c r="F170" s="92">
        <f>'Vos-laskelma'!L170+E170</f>
        <v>2150234.1504219999</v>
      </c>
      <c r="I170" s="29">
        <v>531</v>
      </c>
      <c r="J170" s="39" t="s">
        <v>168</v>
      </c>
      <c r="K170" s="48">
        <v>108876.9342</v>
      </c>
      <c r="L170" s="48">
        <v>174858.89008000001</v>
      </c>
      <c r="M170" s="66">
        <f t="shared" si="3"/>
        <v>-65981.955880000009</v>
      </c>
      <c r="N170" s="55">
        <f>'Vos-laskelma'!AF170+M170</f>
        <v>13516420.886190915</v>
      </c>
    </row>
    <row r="171" spans="1:14">
      <c r="A171" s="29">
        <v>535</v>
      </c>
      <c r="B171" s="39" t="s">
        <v>169</v>
      </c>
      <c r="C171" s="48">
        <v>270843.52140000003</v>
      </c>
      <c r="D171" s="48">
        <v>360336.40818000009</v>
      </c>
      <c r="E171" s="246">
        <v>-89492.886780000059</v>
      </c>
      <c r="F171" s="92">
        <f>'Vos-laskelma'!L171+E171</f>
        <v>16292238.113220001</v>
      </c>
      <c r="I171" s="29">
        <v>535</v>
      </c>
      <c r="J171" s="39" t="s">
        <v>169</v>
      </c>
      <c r="K171" s="48">
        <v>255089.49059999996</v>
      </c>
      <c r="L171" s="48">
        <v>340119.32080000004</v>
      </c>
      <c r="M171" s="66">
        <f t="shared" si="3"/>
        <v>-85029.830200000084</v>
      </c>
      <c r="N171" s="55">
        <f>'Vos-laskelma'!AF171+M171</f>
        <v>43859195.63377285</v>
      </c>
    </row>
    <row r="172" spans="1:14">
      <c r="A172" s="29">
        <v>536</v>
      </c>
      <c r="B172" s="39" t="s">
        <v>170</v>
      </c>
      <c r="C172" s="48">
        <v>928616.98290000018</v>
      </c>
      <c r="D172" s="48">
        <v>1141494.636318</v>
      </c>
      <c r="E172" s="246">
        <v>-212877.65341799986</v>
      </c>
      <c r="F172" s="92">
        <f>'Vos-laskelma'!L172+E172</f>
        <v>18790166.346581999</v>
      </c>
      <c r="I172" s="29">
        <v>536</v>
      </c>
      <c r="J172" s="39" t="s">
        <v>170</v>
      </c>
      <c r="K172" s="48">
        <v>849776.64660000009</v>
      </c>
      <c r="L172" s="48">
        <v>1068809.3159519997</v>
      </c>
      <c r="M172" s="66">
        <f t="shared" si="3"/>
        <v>-219032.66935199965</v>
      </c>
      <c r="N172" s="55">
        <f>'Vos-laskelma'!AF172+M172</f>
        <v>51788531.979042567</v>
      </c>
    </row>
    <row r="173" spans="1:14">
      <c r="A173" s="29">
        <v>538</v>
      </c>
      <c r="B173" s="39" t="s">
        <v>171</v>
      </c>
      <c r="C173" s="48">
        <v>148882.13340000002</v>
      </c>
      <c r="D173" s="48">
        <v>230938.35018000001</v>
      </c>
      <c r="E173" s="246">
        <v>-82056.216779999988</v>
      </c>
      <c r="F173" s="92">
        <f>'Vos-laskelma'!L173+E173</f>
        <v>5618158.7832199996</v>
      </c>
      <c r="I173" s="29">
        <v>538</v>
      </c>
      <c r="J173" s="39" t="s">
        <v>171</v>
      </c>
      <c r="K173" s="48">
        <v>152174.33240000001</v>
      </c>
      <c r="L173" s="48">
        <v>138238.68100000001</v>
      </c>
      <c r="M173" s="48">
        <f t="shared" si="3"/>
        <v>13935.651400000002</v>
      </c>
      <c r="N173" s="55">
        <f>'Vos-laskelma'!AF173+M173</f>
        <v>11154444.68286182</v>
      </c>
    </row>
    <row r="174" spans="1:14">
      <c r="A174" s="29">
        <v>541</v>
      </c>
      <c r="B174" s="39" t="s">
        <v>172</v>
      </c>
      <c r="C174" s="48">
        <v>95189.376000000004</v>
      </c>
      <c r="D174" s="48">
        <v>162892.81968000002</v>
      </c>
      <c r="E174" s="246">
        <v>-67703.443680000011</v>
      </c>
      <c r="F174" s="92">
        <f>'Vos-laskelma'!L174+E174</f>
        <v>13327715.55632</v>
      </c>
      <c r="I174" s="29">
        <v>541</v>
      </c>
      <c r="J174" s="39" t="s">
        <v>172</v>
      </c>
      <c r="K174" s="48">
        <v>73106.278200000001</v>
      </c>
      <c r="L174" s="48">
        <v>143857.65487999999</v>
      </c>
      <c r="M174" s="66">
        <f t="shared" si="3"/>
        <v>-70751.376679999987</v>
      </c>
      <c r="N174" s="55">
        <f>'Vos-laskelma'!AF174+M174</f>
        <v>43565705.563164935</v>
      </c>
    </row>
    <row r="175" spans="1:14">
      <c r="A175" s="29">
        <v>543</v>
      </c>
      <c r="B175" s="39" t="s">
        <v>173</v>
      </c>
      <c r="C175" s="48">
        <v>809332.79610000015</v>
      </c>
      <c r="D175" s="48">
        <v>900933.23515800026</v>
      </c>
      <c r="E175" s="246">
        <v>-91600.439058000105</v>
      </c>
      <c r="F175" s="92">
        <f>'Vos-laskelma'!L175+E175</f>
        <v>32336296.560942002</v>
      </c>
      <c r="I175" s="29">
        <v>543</v>
      </c>
      <c r="J175" s="39" t="s">
        <v>173</v>
      </c>
      <c r="K175" s="48">
        <v>700657.72440000006</v>
      </c>
      <c r="L175" s="48">
        <v>973926.1604680001</v>
      </c>
      <c r="M175" s="66">
        <f t="shared" si="3"/>
        <v>-273268.43606800004</v>
      </c>
      <c r="N175" s="55">
        <f>'Vos-laskelma'!AF175+M175</f>
        <v>45446901.789928094</v>
      </c>
    </row>
    <row r="176" spans="1:14">
      <c r="A176" s="29">
        <v>545</v>
      </c>
      <c r="B176" s="39" t="s">
        <v>174</v>
      </c>
      <c r="C176" s="48">
        <v>145758.73200000002</v>
      </c>
      <c r="D176" s="48">
        <v>138396.42870000002</v>
      </c>
      <c r="E176" s="246">
        <v>7362.3032999999996</v>
      </c>
      <c r="F176" s="92">
        <f>'Vos-laskelma'!L176+E176</f>
        <v>16005087.303300001</v>
      </c>
      <c r="I176" s="29">
        <v>545</v>
      </c>
      <c r="J176" s="39" t="s">
        <v>174</v>
      </c>
      <c r="K176" s="48">
        <v>235490.15200000003</v>
      </c>
      <c r="L176" s="48">
        <v>126762.2622</v>
      </c>
      <c r="M176" s="48">
        <f t="shared" si="3"/>
        <v>108727.88980000003</v>
      </c>
      <c r="N176" s="55">
        <f>'Vos-laskelma'!AF176+M176</f>
        <v>37783898.156013787</v>
      </c>
    </row>
    <row r="177" spans="1:14">
      <c r="A177" s="29">
        <v>560</v>
      </c>
      <c r="B177" s="39" t="s">
        <v>175</v>
      </c>
      <c r="C177" s="48">
        <v>1349160.6714000001</v>
      </c>
      <c r="D177" s="48">
        <v>1021050.3289980001</v>
      </c>
      <c r="E177" s="246">
        <v>328110.34240199998</v>
      </c>
      <c r="F177" s="92">
        <f>'Vos-laskelma'!L177+E177</f>
        <v>14302355.342402</v>
      </c>
      <c r="I177" s="29">
        <v>560</v>
      </c>
      <c r="J177" s="39" t="s">
        <v>175</v>
      </c>
      <c r="K177" s="48">
        <v>1220971.7248000002</v>
      </c>
      <c r="L177" s="48">
        <v>953019.70248000009</v>
      </c>
      <c r="M177" s="48">
        <f t="shared" si="3"/>
        <v>267952.02232000011</v>
      </c>
      <c r="N177" s="55">
        <f>'Vos-laskelma'!AF177+M177</f>
        <v>39448252.302820519</v>
      </c>
    </row>
    <row r="178" spans="1:14">
      <c r="A178" s="29">
        <v>561</v>
      </c>
      <c r="B178" s="39" t="s">
        <v>176</v>
      </c>
      <c r="C178" s="48">
        <v>38819.417399999998</v>
      </c>
      <c r="D178" s="48">
        <v>672274.96799999999</v>
      </c>
      <c r="E178" s="246">
        <v>-633455.55059999996</v>
      </c>
      <c r="F178" s="92">
        <f>'Vos-laskelma'!L178+E178</f>
        <v>1125177.4494</v>
      </c>
      <c r="I178" s="29">
        <v>561</v>
      </c>
      <c r="J178" s="39" t="s">
        <v>176</v>
      </c>
      <c r="K178" s="48">
        <v>14904.44</v>
      </c>
      <c r="L178" s="48">
        <v>570914.57419999992</v>
      </c>
      <c r="M178" s="66">
        <f t="shared" si="3"/>
        <v>-556010.13419999997</v>
      </c>
      <c r="N178" s="55">
        <f>'Vos-laskelma'!AF178+M178</f>
        <v>3701450.5714077009</v>
      </c>
    </row>
    <row r="179" spans="1:14">
      <c r="A179" s="29">
        <v>562</v>
      </c>
      <c r="B179" s="39" t="s">
        <v>177</v>
      </c>
      <c r="C179" s="48">
        <v>279693.15869999997</v>
      </c>
      <c r="D179" s="48">
        <v>411188.35763999994</v>
      </c>
      <c r="E179" s="246">
        <v>-131495.19893999997</v>
      </c>
      <c r="F179" s="92">
        <f>'Vos-laskelma'!L179+E179</f>
        <v>5164415.8010600004</v>
      </c>
      <c r="I179" s="29">
        <v>562</v>
      </c>
      <c r="J179" s="39" t="s">
        <v>177</v>
      </c>
      <c r="K179" s="48">
        <v>302634.65419999999</v>
      </c>
      <c r="L179" s="48">
        <v>296802.54682799999</v>
      </c>
      <c r="M179" s="48">
        <f t="shared" si="3"/>
        <v>5832.1073719999986</v>
      </c>
      <c r="N179" s="55">
        <f>'Vos-laskelma'!AF179+M179</f>
        <v>26830838.875705402</v>
      </c>
    </row>
    <row r="180" spans="1:14">
      <c r="A180" s="29">
        <v>563</v>
      </c>
      <c r="B180" s="39" t="s">
        <v>178</v>
      </c>
      <c r="C180" s="48">
        <v>297466.80000000005</v>
      </c>
      <c r="D180" s="48">
        <v>194067.34032000005</v>
      </c>
      <c r="E180" s="246">
        <v>103399.45968</v>
      </c>
      <c r="F180" s="92">
        <f>'Vos-laskelma'!L180+E180</f>
        <v>7658132.4596800003</v>
      </c>
      <c r="I180" s="29">
        <v>563</v>
      </c>
      <c r="J180" s="39" t="s">
        <v>178</v>
      </c>
      <c r="K180" s="48">
        <v>274241.69600000005</v>
      </c>
      <c r="L180" s="48">
        <v>121113.47944000001</v>
      </c>
      <c r="M180" s="48">
        <f t="shared" si="3"/>
        <v>153128.21656000003</v>
      </c>
      <c r="N180" s="55">
        <f>'Vos-laskelma'!AF180+M180</f>
        <v>29311053.593478329</v>
      </c>
    </row>
    <row r="181" spans="1:14">
      <c r="A181" s="29">
        <v>564</v>
      </c>
      <c r="B181" s="39" t="s">
        <v>179</v>
      </c>
      <c r="C181" s="48">
        <v>1423676.1047999999</v>
      </c>
      <c r="D181" s="48">
        <v>14119344.952703999</v>
      </c>
      <c r="E181" s="246">
        <v>-12695668.847904</v>
      </c>
      <c r="F181" s="92">
        <f>'Vos-laskelma'!L181+E181</f>
        <v>103784798.152096</v>
      </c>
      <c r="I181" s="29">
        <v>564</v>
      </c>
      <c r="J181" s="39" t="s">
        <v>179</v>
      </c>
      <c r="K181" s="48">
        <v>1518166.2584000002</v>
      </c>
      <c r="L181" s="48">
        <v>13964735.924215995</v>
      </c>
      <c r="M181" s="66">
        <f t="shared" si="3"/>
        <v>-12446569.665815994</v>
      </c>
      <c r="N181" s="55">
        <f>'Vos-laskelma'!AF181+M181</f>
        <v>330506988.79703814</v>
      </c>
    </row>
    <row r="182" spans="1:14">
      <c r="A182" s="29">
        <v>576</v>
      </c>
      <c r="B182" s="39" t="s">
        <v>180</v>
      </c>
      <c r="C182" s="48">
        <v>0</v>
      </c>
      <c r="D182" s="48">
        <v>74366.700000000012</v>
      </c>
      <c r="E182" s="246">
        <v>-74366.700000000012</v>
      </c>
      <c r="F182" s="92">
        <f>'Vos-laskelma'!L182+E182</f>
        <v>1938673.3</v>
      </c>
      <c r="I182" s="29">
        <v>576</v>
      </c>
      <c r="J182" s="39" t="s">
        <v>180</v>
      </c>
      <c r="K182" s="48">
        <v>31299.324000000001</v>
      </c>
      <c r="L182" s="48">
        <v>93257.081080000004</v>
      </c>
      <c r="M182" s="66">
        <f t="shared" si="3"/>
        <v>-61957.757080000003</v>
      </c>
      <c r="N182" s="55">
        <f>'Vos-laskelma'!AF182+M182</f>
        <v>11088268.434132457</v>
      </c>
    </row>
    <row r="183" spans="1:14">
      <c r="A183" s="29">
        <v>577</v>
      </c>
      <c r="B183" s="39" t="s">
        <v>181</v>
      </c>
      <c r="C183" s="48">
        <v>385442.60610000003</v>
      </c>
      <c r="D183" s="48">
        <v>302449.36890000006</v>
      </c>
      <c r="E183" s="246">
        <v>82993.237199999974</v>
      </c>
      <c r="F183" s="92">
        <f>'Vos-laskelma'!L183+E183</f>
        <v>10330715.237199999</v>
      </c>
      <c r="I183" s="29">
        <v>577</v>
      </c>
      <c r="J183" s="39" t="s">
        <v>181</v>
      </c>
      <c r="K183" s="48">
        <v>504142.68300000014</v>
      </c>
      <c r="L183" s="48">
        <v>258393.804948</v>
      </c>
      <c r="M183" s="48">
        <f t="shared" si="3"/>
        <v>245748.87805200013</v>
      </c>
      <c r="N183" s="55">
        <f>'Vos-laskelma'!AF183+M183</f>
        <v>20750374.232944418</v>
      </c>
    </row>
    <row r="184" spans="1:14">
      <c r="A184" s="29">
        <v>578</v>
      </c>
      <c r="B184" s="39" t="s">
        <v>182</v>
      </c>
      <c r="C184" s="48">
        <v>264819.8187</v>
      </c>
      <c r="D184" s="48">
        <v>81803.37000000001</v>
      </c>
      <c r="E184" s="246">
        <v>183016.44870000001</v>
      </c>
      <c r="F184" s="92">
        <f>'Vos-laskelma'!L184+E184</f>
        <v>2269685.4487000001</v>
      </c>
      <c r="I184" s="29">
        <v>578</v>
      </c>
      <c r="J184" s="39" t="s">
        <v>182</v>
      </c>
      <c r="K184" s="48">
        <v>370449.85619999998</v>
      </c>
      <c r="L184" s="48">
        <v>96878.86</v>
      </c>
      <c r="M184" s="48">
        <f t="shared" si="3"/>
        <v>273570.99619999999</v>
      </c>
      <c r="N184" s="55">
        <f>'Vos-laskelma'!AF184+M184</f>
        <v>14091309.88216768</v>
      </c>
    </row>
    <row r="185" spans="1:14">
      <c r="A185" s="29">
        <v>580</v>
      </c>
      <c r="B185" s="39" t="s">
        <v>183</v>
      </c>
      <c r="C185" s="48">
        <v>67004.396700000012</v>
      </c>
      <c r="D185" s="48">
        <v>38670.684000000001</v>
      </c>
      <c r="E185" s="246">
        <v>28333.712700000011</v>
      </c>
      <c r="F185" s="92">
        <f>'Vos-laskelma'!L185+E185</f>
        <v>2447888.7127</v>
      </c>
      <c r="I185" s="29">
        <v>580</v>
      </c>
      <c r="J185" s="39" t="s">
        <v>183</v>
      </c>
      <c r="K185" s="48">
        <v>62598.648000000008</v>
      </c>
      <c r="L185" s="48">
        <v>47694.208000000006</v>
      </c>
      <c r="M185" s="48">
        <f t="shared" si="3"/>
        <v>14904.440000000002</v>
      </c>
      <c r="N185" s="55">
        <f>'Vos-laskelma'!AF185+M185</f>
        <v>18594698.738563608</v>
      </c>
    </row>
    <row r="186" spans="1:14">
      <c r="A186" s="29">
        <v>581</v>
      </c>
      <c r="B186" s="39" t="s">
        <v>184</v>
      </c>
      <c r="C186" s="48">
        <v>172530.74400000001</v>
      </c>
      <c r="D186" s="48">
        <v>105228.88050000003</v>
      </c>
      <c r="E186" s="246">
        <v>67301.863499999978</v>
      </c>
      <c r="F186" s="92">
        <f>'Vos-laskelma'!L186+E186</f>
        <v>5493684.8635</v>
      </c>
      <c r="I186" s="29">
        <v>581</v>
      </c>
      <c r="J186" s="39" t="s">
        <v>184</v>
      </c>
      <c r="K186" s="48">
        <v>175946.9142</v>
      </c>
      <c r="L186" s="48">
        <v>74075.066800000015</v>
      </c>
      <c r="M186" s="48">
        <f t="shared" si="3"/>
        <v>101871.84739999998</v>
      </c>
      <c r="N186" s="55">
        <f>'Vos-laskelma'!AF186+M186</f>
        <v>22294929.698562846</v>
      </c>
    </row>
    <row r="187" spans="1:14">
      <c r="A187" s="29">
        <v>583</v>
      </c>
      <c r="B187" s="39" t="s">
        <v>185</v>
      </c>
      <c r="C187" s="48">
        <v>111550.04999999999</v>
      </c>
      <c r="D187" s="48">
        <v>0</v>
      </c>
      <c r="E187" s="246">
        <v>111550.04999999999</v>
      </c>
      <c r="F187" s="92">
        <f>'Vos-laskelma'!L187+E187</f>
        <v>346562.05</v>
      </c>
      <c r="I187" s="29">
        <v>583</v>
      </c>
      <c r="J187" s="39" t="s">
        <v>185</v>
      </c>
      <c r="K187" s="48">
        <v>96953.382200000007</v>
      </c>
      <c r="L187" s="48">
        <v>7452.22</v>
      </c>
      <c r="M187" s="48">
        <f t="shared" si="3"/>
        <v>89501.162200000006</v>
      </c>
      <c r="N187" s="55">
        <f>'Vos-laskelma'!AF187+M187</f>
        <v>5267451.4002879672</v>
      </c>
    </row>
    <row r="188" spans="1:14">
      <c r="A188" s="29">
        <v>584</v>
      </c>
      <c r="B188" s="39" t="s">
        <v>186</v>
      </c>
      <c r="C188" s="48">
        <v>35770.382700000002</v>
      </c>
      <c r="D188" s="48">
        <v>11898.672</v>
      </c>
      <c r="E188" s="246">
        <v>23871.710700000003</v>
      </c>
      <c r="F188" s="92">
        <f>'Vos-laskelma'!L188+E188</f>
        <v>5743873.7106999997</v>
      </c>
      <c r="I188" s="29">
        <v>584</v>
      </c>
      <c r="J188" s="39" t="s">
        <v>186</v>
      </c>
      <c r="K188" s="48">
        <v>50675.096000000005</v>
      </c>
      <c r="L188" s="48">
        <v>0</v>
      </c>
      <c r="M188" s="48">
        <f t="shared" si="3"/>
        <v>50675.096000000005</v>
      </c>
      <c r="N188" s="55">
        <f>'Vos-laskelma'!AF188+M188</f>
        <v>13782060.716288611</v>
      </c>
    </row>
    <row r="189" spans="1:14">
      <c r="A189" s="29">
        <v>588</v>
      </c>
      <c r="B189" s="39" t="s">
        <v>187</v>
      </c>
      <c r="C189" s="48">
        <v>34208.682000000001</v>
      </c>
      <c r="D189" s="48">
        <v>80197.049280000007</v>
      </c>
      <c r="E189" s="246">
        <v>-45988.367280000006</v>
      </c>
      <c r="F189" s="92">
        <f>'Vos-laskelma'!L189+E189</f>
        <v>-401264.36728000001</v>
      </c>
      <c r="I189" s="29">
        <v>588</v>
      </c>
      <c r="J189" s="39" t="s">
        <v>187</v>
      </c>
      <c r="K189" s="48">
        <v>41732.432000000001</v>
      </c>
      <c r="L189" s="48">
        <v>90857.466239999994</v>
      </c>
      <c r="M189" s="66">
        <f t="shared" si="3"/>
        <v>-49125.034239999994</v>
      </c>
      <c r="N189" s="55">
        <f>'Vos-laskelma'!AF189+M189</f>
        <v>6245217.8224021699</v>
      </c>
    </row>
    <row r="190" spans="1:14">
      <c r="A190" s="29">
        <v>592</v>
      </c>
      <c r="B190" s="39" t="s">
        <v>188</v>
      </c>
      <c r="C190" s="48">
        <v>209862.82740000007</v>
      </c>
      <c r="D190" s="48">
        <v>91828.001160000014</v>
      </c>
      <c r="E190" s="246">
        <v>118034.82624000005</v>
      </c>
      <c r="F190" s="92">
        <f>'Vos-laskelma'!L190+E190</f>
        <v>4446244.8262400003</v>
      </c>
      <c r="I190" s="29">
        <v>592</v>
      </c>
      <c r="J190" s="39" t="s">
        <v>188</v>
      </c>
      <c r="K190" s="48">
        <v>177586.40260000003</v>
      </c>
      <c r="L190" s="48">
        <v>68044.730376000007</v>
      </c>
      <c r="M190" s="48">
        <f t="shared" si="3"/>
        <v>109541.67222400002</v>
      </c>
      <c r="N190" s="55">
        <f>'Vos-laskelma'!AF190+M190</f>
        <v>11214169.866144903</v>
      </c>
    </row>
    <row r="191" spans="1:14">
      <c r="A191" s="29">
        <v>593</v>
      </c>
      <c r="B191" s="39" t="s">
        <v>189</v>
      </c>
      <c r="C191" s="48">
        <v>241171.20810000005</v>
      </c>
      <c r="D191" s="48">
        <v>393503.95638000005</v>
      </c>
      <c r="E191" s="246">
        <v>-152332.74828</v>
      </c>
      <c r="F191" s="92">
        <f>'Vos-laskelma'!L191+E191</f>
        <v>5111148.2517200001</v>
      </c>
      <c r="I191" s="29">
        <v>593</v>
      </c>
      <c r="J191" s="39" t="s">
        <v>189</v>
      </c>
      <c r="K191" s="48">
        <v>255014.96839999995</v>
      </c>
      <c r="L191" s="48">
        <v>405564.71684000001</v>
      </c>
      <c r="M191" s="66">
        <f t="shared" si="3"/>
        <v>-150549.74844000005</v>
      </c>
      <c r="N191" s="55">
        <f>'Vos-laskelma'!AF191+M191</f>
        <v>55110757.563341826</v>
      </c>
    </row>
    <row r="192" spans="1:14">
      <c r="A192" s="29">
        <v>595</v>
      </c>
      <c r="B192" s="39" t="s">
        <v>190</v>
      </c>
      <c r="C192" s="48">
        <v>221612.766</v>
      </c>
      <c r="D192" s="48">
        <v>77415.734700000015</v>
      </c>
      <c r="E192" s="246">
        <v>144197.03129999997</v>
      </c>
      <c r="F192" s="92">
        <f>'Vos-laskelma'!L192+E192</f>
        <v>5557574.0312999999</v>
      </c>
      <c r="I192" s="29">
        <v>595</v>
      </c>
      <c r="J192" s="39" t="s">
        <v>190</v>
      </c>
      <c r="K192" s="48">
        <v>272825.77420000004</v>
      </c>
      <c r="L192" s="48">
        <v>73881.309080000006</v>
      </c>
      <c r="M192" s="48">
        <f t="shared" si="3"/>
        <v>198944.46512000004</v>
      </c>
      <c r="N192" s="55">
        <f>'Vos-laskelma'!AF192+M192</f>
        <v>23134389.472703055</v>
      </c>
    </row>
    <row r="193" spans="1:14">
      <c r="A193" s="29">
        <v>598</v>
      </c>
      <c r="B193" s="39" t="s">
        <v>191</v>
      </c>
      <c r="C193" s="48">
        <v>1108435.6635</v>
      </c>
      <c r="D193" s="48">
        <v>305052.20340000006</v>
      </c>
      <c r="E193" s="246">
        <v>803383.46010000003</v>
      </c>
      <c r="F193" s="92">
        <f>'Vos-laskelma'!L193+E193</f>
        <v>9084425.4601000007</v>
      </c>
      <c r="I193" s="29">
        <v>598</v>
      </c>
      <c r="J193" s="39" t="s">
        <v>191</v>
      </c>
      <c r="K193" s="48">
        <v>1152336.7786000003</v>
      </c>
      <c r="L193" s="48">
        <v>341460.72039999999</v>
      </c>
      <c r="M193" s="48">
        <f t="shared" si="3"/>
        <v>810876.05820000032</v>
      </c>
      <c r="N193" s="55">
        <f>'Vos-laskelma'!AF193+M193</f>
        <v>51058565.923086427</v>
      </c>
    </row>
    <row r="194" spans="1:14">
      <c r="A194" s="29">
        <v>599</v>
      </c>
      <c r="B194" s="39" t="s">
        <v>192</v>
      </c>
      <c r="C194" s="48">
        <v>217225.13070000001</v>
      </c>
      <c r="D194" s="48">
        <v>589058.63069999998</v>
      </c>
      <c r="E194" s="246">
        <v>-371833.5</v>
      </c>
      <c r="F194" s="92">
        <f>'Vos-laskelma'!L194+E194</f>
        <v>14808185.5</v>
      </c>
      <c r="I194" s="29">
        <v>599</v>
      </c>
      <c r="J194" s="39" t="s">
        <v>192</v>
      </c>
      <c r="K194" s="48">
        <v>253524.52439999999</v>
      </c>
      <c r="L194" s="48">
        <v>547216.51460000011</v>
      </c>
      <c r="M194" s="66">
        <f t="shared" si="3"/>
        <v>-293691.99020000012</v>
      </c>
      <c r="N194" s="55">
        <f>'Vos-laskelma'!AF194+M194</f>
        <v>31808712.560001865</v>
      </c>
    </row>
    <row r="195" spans="1:14">
      <c r="A195" s="29">
        <v>601</v>
      </c>
      <c r="B195" s="39" t="s">
        <v>193</v>
      </c>
      <c r="C195" s="48">
        <v>56518.691999999995</v>
      </c>
      <c r="D195" s="48">
        <v>65442.695999999996</v>
      </c>
      <c r="E195" s="246">
        <v>-8924.0040000000008</v>
      </c>
      <c r="F195" s="92">
        <f>'Vos-laskelma'!L195+E195</f>
        <v>6259339.9960000003</v>
      </c>
      <c r="I195" s="29">
        <v>601</v>
      </c>
      <c r="J195" s="39" t="s">
        <v>193</v>
      </c>
      <c r="K195" s="48">
        <v>47917.774600000004</v>
      </c>
      <c r="L195" s="48">
        <v>76787.674880000006</v>
      </c>
      <c r="M195" s="66">
        <f t="shared" si="3"/>
        <v>-28869.900280000002</v>
      </c>
      <c r="N195" s="55">
        <f>'Vos-laskelma'!AF195+M195</f>
        <v>19248241.022959594</v>
      </c>
    </row>
    <row r="196" spans="1:14">
      <c r="A196" s="29">
        <v>604</v>
      </c>
      <c r="B196" s="39" t="s">
        <v>194</v>
      </c>
      <c r="C196" s="48">
        <v>202500.52410000001</v>
      </c>
      <c r="D196" s="48">
        <v>904925.23961400008</v>
      </c>
      <c r="E196" s="246">
        <v>-702424.71551400004</v>
      </c>
      <c r="F196" s="92">
        <f>'Vos-laskelma'!L196+E196</f>
        <v>15590292.284485999</v>
      </c>
      <c r="I196" s="29">
        <v>604</v>
      </c>
      <c r="J196" s="39" t="s">
        <v>194</v>
      </c>
      <c r="K196" s="48">
        <v>302709.1764</v>
      </c>
      <c r="L196" s="48">
        <v>1225423.6810280001</v>
      </c>
      <c r="M196" s="66">
        <f t="shared" si="3"/>
        <v>-922714.50462800008</v>
      </c>
      <c r="N196" s="55">
        <f>'Vos-laskelma'!AF196+M196</f>
        <v>18717243.552472126</v>
      </c>
    </row>
    <row r="197" spans="1:14">
      <c r="A197" s="29">
        <v>607</v>
      </c>
      <c r="B197" s="39" t="s">
        <v>195</v>
      </c>
      <c r="C197" s="48">
        <v>46107.354000000007</v>
      </c>
      <c r="D197" s="48">
        <v>46241.214059999998</v>
      </c>
      <c r="E197" s="246">
        <v>-133.86005999999179</v>
      </c>
      <c r="F197" s="92">
        <f>'Vos-laskelma'!L197+E197</f>
        <v>3662516.1399400001</v>
      </c>
      <c r="I197" s="29">
        <v>607</v>
      </c>
      <c r="J197" s="39" t="s">
        <v>195</v>
      </c>
      <c r="K197" s="48">
        <v>26827.992000000002</v>
      </c>
      <c r="L197" s="48">
        <v>70885.516640000002</v>
      </c>
      <c r="M197" s="66">
        <f t="shared" si="3"/>
        <v>-44057.524640000003</v>
      </c>
      <c r="N197" s="55">
        <f>'Vos-laskelma'!AF197+M197</f>
        <v>16796796.868660994</v>
      </c>
    </row>
    <row r="198" spans="1:14">
      <c r="A198" s="29">
        <v>608</v>
      </c>
      <c r="B198" s="39" t="s">
        <v>196</v>
      </c>
      <c r="C198" s="48">
        <v>93702.042000000001</v>
      </c>
      <c r="D198" s="48">
        <v>74366.700000000012</v>
      </c>
      <c r="E198" s="246">
        <v>19335.34199999999</v>
      </c>
      <c r="F198" s="92">
        <f>'Vos-laskelma'!L198+E198</f>
        <v>2238786.3420000002</v>
      </c>
      <c r="I198" s="29">
        <v>608</v>
      </c>
      <c r="J198" s="39" t="s">
        <v>196</v>
      </c>
      <c r="K198" s="48">
        <v>62598.648000000008</v>
      </c>
      <c r="L198" s="48">
        <v>98369.304000000004</v>
      </c>
      <c r="M198" s="66">
        <f t="shared" si="3"/>
        <v>-35770.655999999995</v>
      </c>
      <c r="N198" s="55">
        <f>'Vos-laskelma'!AF198+M198</f>
        <v>7996005.1152788177</v>
      </c>
    </row>
    <row r="199" spans="1:14">
      <c r="A199" s="29">
        <v>609</v>
      </c>
      <c r="B199" s="39" t="s">
        <v>197</v>
      </c>
      <c r="C199" s="48">
        <v>1344847.4027999998</v>
      </c>
      <c r="D199" s="48">
        <v>4142135.949959999</v>
      </c>
      <c r="E199" s="246">
        <v>-2797288.5471599991</v>
      </c>
      <c r="F199" s="92">
        <f>'Vos-laskelma'!L199+E199</f>
        <v>21670073.45284</v>
      </c>
      <c r="I199" s="29">
        <v>609</v>
      </c>
      <c r="J199" s="39" t="s">
        <v>197</v>
      </c>
      <c r="K199" s="48">
        <v>1362712.9491999988</v>
      </c>
      <c r="L199" s="48">
        <v>4315930.8563400032</v>
      </c>
      <c r="M199" s="66">
        <f t="shared" si="3"/>
        <v>-2953217.9071400044</v>
      </c>
      <c r="N199" s="55">
        <f>'Vos-laskelma'!AF199+M199</f>
        <v>181417860.27455464</v>
      </c>
    </row>
    <row r="200" spans="1:14">
      <c r="A200" s="29">
        <v>611</v>
      </c>
      <c r="B200" s="39" t="s">
        <v>198</v>
      </c>
      <c r="C200" s="48">
        <v>269356.1874</v>
      </c>
      <c r="D200" s="48">
        <v>213417.55566000001</v>
      </c>
      <c r="E200" s="246">
        <v>55938.631739999983</v>
      </c>
      <c r="F200" s="92">
        <f>'Vos-laskelma'!L200+E200</f>
        <v>4653116.6317400001</v>
      </c>
      <c r="I200" s="29">
        <v>611</v>
      </c>
      <c r="J200" s="39" t="s">
        <v>198</v>
      </c>
      <c r="K200" s="48">
        <v>213282.53640000001</v>
      </c>
      <c r="L200" s="48">
        <v>262392.66619999998</v>
      </c>
      <c r="M200" s="66">
        <f t="shared" si="3"/>
        <v>-49110.129799999966</v>
      </c>
      <c r="N200" s="55">
        <f>'Vos-laskelma'!AF200+M200</f>
        <v>6474221.9136155667</v>
      </c>
    </row>
    <row r="201" spans="1:14">
      <c r="A201" s="29">
        <v>614</v>
      </c>
      <c r="B201" s="39" t="s">
        <v>199</v>
      </c>
      <c r="C201" s="48">
        <v>7436.67</v>
      </c>
      <c r="D201" s="48">
        <v>35696.016000000003</v>
      </c>
      <c r="E201" s="246">
        <v>-28259.346000000005</v>
      </c>
      <c r="F201" s="92">
        <f>'Vos-laskelma'!L201+E201</f>
        <v>3697575.6540000001</v>
      </c>
      <c r="I201" s="29">
        <v>614</v>
      </c>
      <c r="J201" s="39" t="s">
        <v>199</v>
      </c>
      <c r="K201" s="48">
        <v>7452.22</v>
      </c>
      <c r="L201" s="48">
        <v>54431.01488000001</v>
      </c>
      <c r="M201" s="66">
        <f t="shared" si="3"/>
        <v>-46978.794880000009</v>
      </c>
      <c r="N201" s="55">
        <f>'Vos-laskelma'!AF201+M201</f>
        <v>18618358.232195027</v>
      </c>
    </row>
    <row r="202" spans="1:14">
      <c r="A202" s="29">
        <v>615</v>
      </c>
      <c r="B202" s="39" t="s">
        <v>200</v>
      </c>
      <c r="C202" s="48">
        <v>132372.726</v>
      </c>
      <c r="D202" s="48">
        <v>52830.10368</v>
      </c>
      <c r="E202" s="246">
        <v>79542.622319999995</v>
      </c>
      <c r="F202" s="92">
        <f>'Vos-laskelma'!L202+E202</f>
        <v>15177617.62232</v>
      </c>
      <c r="I202" s="29">
        <v>615</v>
      </c>
      <c r="J202" s="39" t="s">
        <v>200</v>
      </c>
      <c r="K202" s="48">
        <v>125420.86259999999</v>
      </c>
      <c r="L202" s="48">
        <v>61957.757079999996</v>
      </c>
      <c r="M202" s="48">
        <f t="shared" ref="M202:M265" si="4">K202-L202</f>
        <v>63463.105519999997</v>
      </c>
      <c r="N202" s="55">
        <f>'Vos-laskelma'!AF202+M202</f>
        <v>40101119.446944542</v>
      </c>
    </row>
    <row r="203" spans="1:14">
      <c r="A203" s="29">
        <v>616</v>
      </c>
      <c r="B203" s="39" t="s">
        <v>201</v>
      </c>
      <c r="C203" s="48">
        <v>37183.350000000006</v>
      </c>
      <c r="D203" s="48">
        <v>811370.44368000003</v>
      </c>
      <c r="E203" s="246">
        <v>-774187.09368000005</v>
      </c>
      <c r="F203" s="92">
        <f>'Vos-laskelma'!L203+E203</f>
        <v>350637.90631999995</v>
      </c>
      <c r="I203" s="29">
        <v>616</v>
      </c>
      <c r="J203" s="39" t="s">
        <v>201</v>
      </c>
      <c r="K203" s="48">
        <v>52165.54</v>
      </c>
      <c r="L203" s="48">
        <v>884608.32288000023</v>
      </c>
      <c r="M203" s="66">
        <f t="shared" si="4"/>
        <v>-832442.78288000019</v>
      </c>
      <c r="N203" s="55">
        <f>'Vos-laskelma'!AF203+M203</f>
        <v>3310377.2222150252</v>
      </c>
    </row>
    <row r="204" spans="1:14">
      <c r="A204" s="29">
        <v>619</v>
      </c>
      <c r="B204" s="39" t="s">
        <v>202</v>
      </c>
      <c r="C204" s="48">
        <v>334798.88339999993</v>
      </c>
      <c r="D204" s="48">
        <v>58779.439680000003</v>
      </c>
      <c r="E204" s="246">
        <v>276019.44371999992</v>
      </c>
      <c r="F204" s="92">
        <f>'Vos-laskelma'!L204+E204</f>
        <v>3804956.4437199999</v>
      </c>
      <c r="I204" s="29">
        <v>619</v>
      </c>
      <c r="J204" s="39" t="s">
        <v>202</v>
      </c>
      <c r="K204" s="48">
        <v>284972.89280000003</v>
      </c>
      <c r="L204" s="48">
        <v>94673.00288</v>
      </c>
      <c r="M204" s="48">
        <f t="shared" si="4"/>
        <v>190299.88992000005</v>
      </c>
      <c r="N204" s="55">
        <f>'Vos-laskelma'!AF204+M204</f>
        <v>12008885.488043003</v>
      </c>
    </row>
    <row r="205" spans="1:14">
      <c r="A205" s="29">
        <v>620</v>
      </c>
      <c r="B205" s="39" t="s">
        <v>203</v>
      </c>
      <c r="C205" s="48">
        <v>19335.342000000001</v>
      </c>
      <c r="D205" s="48">
        <v>55031.358000000007</v>
      </c>
      <c r="E205" s="246">
        <v>-35696.016000000003</v>
      </c>
      <c r="F205" s="92">
        <f>'Vos-laskelma'!L205+E205</f>
        <v>3674330.9840000002</v>
      </c>
      <c r="I205" s="29">
        <v>620</v>
      </c>
      <c r="J205" s="39" t="s">
        <v>203</v>
      </c>
      <c r="K205" s="48">
        <v>26827.992000000002</v>
      </c>
      <c r="L205" s="48">
        <v>65579.536000000007</v>
      </c>
      <c r="M205" s="66">
        <f t="shared" si="4"/>
        <v>-38751.544000000009</v>
      </c>
      <c r="N205" s="55">
        <f>'Vos-laskelma'!AF205+M205</f>
        <v>15287869.004071984</v>
      </c>
    </row>
    <row r="206" spans="1:14">
      <c r="A206" s="29">
        <v>623</v>
      </c>
      <c r="B206" s="39" t="s">
        <v>204</v>
      </c>
      <c r="C206" s="48">
        <v>11898.672</v>
      </c>
      <c r="D206" s="48">
        <v>92289.074699999997</v>
      </c>
      <c r="E206" s="246">
        <v>-80390.402699999991</v>
      </c>
      <c r="F206" s="92">
        <f>'Vos-laskelma'!L206+E206</f>
        <v>1266660.5973</v>
      </c>
      <c r="I206" s="29">
        <v>623</v>
      </c>
      <c r="J206" s="39" t="s">
        <v>204</v>
      </c>
      <c r="K206" s="48">
        <v>0</v>
      </c>
      <c r="L206" s="48">
        <v>127880.09520000001</v>
      </c>
      <c r="M206" s="66">
        <f t="shared" si="4"/>
        <v>-127880.09520000001</v>
      </c>
      <c r="N206" s="55">
        <f>'Vos-laskelma'!AF206+M206</f>
        <v>8251556.5192459868</v>
      </c>
    </row>
    <row r="207" spans="1:14">
      <c r="A207" s="29">
        <v>624</v>
      </c>
      <c r="B207" s="39" t="s">
        <v>205</v>
      </c>
      <c r="C207" s="48">
        <v>175654.14540000001</v>
      </c>
      <c r="D207" s="48">
        <v>283723.83384000004</v>
      </c>
      <c r="E207" s="246">
        <v>-108069.68844000003</v>
      </c>
      <c r="F207" s="92">
        <f>'Vos-laskelma'!L207+E207</f>
        <v>5341356.3115600003</v>
      </c>
      <c r="I207" s="29">
        <v>624</v>
      </c>
      <c r="J207" s="39" t="s">
        <v>205</v>
      </c>
      <c r="K207" s="48">
        <v>153515.73200000002</v>
      </c>
      <c r="L207" s="48">
        <v>341073.20496000006</v>
      </c>
      <c r="M207" s="66">
        <f t="shared" si="4"/>
        <v>-187557.47296000004</v>
      </c>
      <c r="N207" s="55">
        <f>'Vos-laskelma'!AF207+M207</f>
        <v>10350527.936269177</v>
      </c>
    </row>
    <row r="208" spans="1:14">
      <c r="A208" s="29">
        <v>625</v>
      </c>
      <c r="B208" s="39" t="s">
        <v>206</v>
      </c>
      <c r="C208" s="48">
        <v>81952.103400000007</v>
      </c>
      <c r="D208" s="48">
        <v>44620.020000000004</v>
      </c>
      <c r="E208" s="246">
        <v>37332.083400000003</v>
      </c>
      <c r="F208" s="92">
        <f>'Vos-laskelma'!L208+E208</f>
        <v>5170791.0833999999</v>
      </c>
      <c r="I208" s="29">
        <v>625</v>
      </c>
      <c r="J208" s="39" t="s">
        <v>206</v>
      </c>
      <c r="K208" s="48">
        <v>271260.80800000002</v>
      </c>
      <c r="L208" s="48">
        <v>104480.1244</v>
      </c>
      <c r="M208" s="48">
        <f t="shared" si="4"/>
        <v>166780.68360000002</v>
      </c>
      <c r="N208" s="55">
        <f>'Vos-laskelma'!AF208+M208</f>
        <v>11839577.223182382</v>
      </c>
    </row>
    <row r="209" spans="1:14">
      <c r="A209" s="29">
        <v>626</v>
      </c>
      <c r="B209" s="39" t="s">
        <v>207</v>
      </c>
      <c r="C209" s="48">
        <v>38745.0507</v>
      </c>
      <c r="D209" s="48">
        <v>47594.688000000002</v>
      </c>
      <c r="E209" s="246">
        <v>-8849.6373000000021</v>
      </c>
      <c r="F209" s="92">
        <f>'Vos-laskelma'!L209+E209</f>
        <v>1943983.3626999999</v>
      </c>
      <c r="I209" s="29">
        <v>626</v>
      </c>
      <c r="J209" s="39" t="s">
        <v>207</v>
      </c>
      <c r="K209" s="48">
        <v>53730.506200000003</v>
      </c>
      <c r="L209" s="48">
        <v>47694.208000000006</v>
      </c>
      <c r="M209" s="48">
        <f t="shared" si="4"/>
        <v>6036.2981999999975</v>
      </c>
      <c r="N209" s="55">
        <f>'Vos-laskelma'!AF209+M209</f>
        <v>20530961.199559029</v>
      </c>
    </row>
    <row r="210" spans="1:14">
      <c r="A210" s="29">
        <v>630</v>
      </c>
      <c r="B210" s="39" t="s">
        <v>208</v>
      </c>
      <c r="C210" s="48">
        <v>212911.8621</v>
      </c>
      <c r="D210" s="48">
        <v>23871.710700000003</v>
      </c>
      <c r="E210" s="246">
        <v>189040.1514</v>
      </c>
      <c r="F210" s="92">
        <f>'Vos-laskelma'!L210+E210</f>
        <v>2544863.1513999999</v>
      </c>
      <c r="I210" s="29">
        <v>630</v>
      </c>
      <c r="J210" s="39" t="s">
        <v>208</v>
      </c>
      <c r="K210" s="48">
        <v>208811.20440000002</v>
      </c>
      <c r="L210" s="48">
        <v>11923.552000000001</v>
      </c>
      <c r="M210" s="48">
        <f t="shared" si="4"/>
        <v>196887.65240000002</v>
      </c>
      <c r="N210" s="55">
        <f>'Vos-laskelma'!AF210+M210</f>
        <v>7047625.3125412585</v>
      </c>
    </row>
    <row r="211" spans="1:14">
      <c r="A211" s="29">
        <v>631</v>
      </c>
      <c r="B211" s="39" t="s">
        <v>209</v>
      </c>
      <c r="C211" s="48">
        <v>0</v>
      </c>
      <c r="D211" s="48">
        <v>790101.56747999997</v>
      </c>
      <c r="E211" s="246">
        <v>-790101.56747999997</v>
      </c>
      <c r="F211" s="92">
        <f>'Vos-laskelma'!L211+E211</f>
        <v>1170164.43252</v>
      </c>
      <c r="I211" s="29">
        <v>631</v>
      </c>
      <c r="J211" s="39" t="s">
        <v>209</v>
      </c>
      <c r="K211" s="48">
        <v>14904.44</v>
      </c>
      <c r="L211" s="48">
        <v>692609.32680000004</v>
      </c>
      <c r="M211" s="66">
        <f t="shared" si="4"/>
        <v>-677704.88680000009</v>
      </c>
      <c r="N211" s="55">
        <f>'Vos-laskelma'!AF211+M211</f>
        <v>3620831.1143622403</v>
      </c>
    </row>
    <row r="212" spans="1:14">
      <c r="A212" s="29">
        <v>635</v>
      </c>
      <c r="B212" s="39" t="s">
        <v>210</v>
      </c>
      <c r="C212" s="48">
        <v>275379.89010000002</v>
      </c>
      <c r="D212" s="48">
        <v>727321.19934000017</v>
      </c>
      <c r="E212" s="246">
        <v>-451941.30924000015</v>
      </c>
      <c r="F212" s="92">
        <f>'Vos-laskelma'!L212+E212</f>
        <v>3520147.6907599997</v>
      </c>
      <c r="I212" s="29">
        <v>635</v>
      </c>
      <c r="J212" s="39" t="s">
        <v>210</v>
      </c>
      <c r="K212" s="48">
        <v>247413.70399999997</v>
      </c>
      <c r="L212" s="48">
        <v>707141.15579999995</v>
      </c>
      <c r="M212" s="66">
        <f t="shared" si="4"/>
        <v>-459727.45179999998</v>
      </c>
      <c r="N212" s="55">
        <f>'Vos-laskelma'!AF212+M212</f>
        <v>18114322.828028068</v>
      </c>
    </row>
    <row r="213" spans="1:14">
      <c r="A213" s="29">
        <v>636</v>
      </c>
      <c r="B213" s="39" t="s">
        <v>211</v>
      </c>
      <c r="C213" s="48">
        <v>782412.05070000002</v>
      </c>
      <c r="D213" s="48">
        <v>126646.49010000001</v>
      </c>
      <c r="E213" s="246">
        <v>655765.56059999997</v>
      </c>
      <c r="F213" s="92">
        <f>'Vos-laskelma'!L213+E213</f>
        <v>8749750.5605999995</v>
      </c>
      <c r="I213" s="29">
        <v>636</v>
      </c>
      <c r="J213" s="39" t="s">
        <v>211</v>
      </c>
      <c r="K213" s="48">
        <v>463602.6062000001</v>
      </c>
      <c r="L213" s="48">
        <v>130339.3278</v>
      </c>
      <c r="M213" s="48">
        <f t="shared" si="4"/>
        <v>333263.27840000007</v>
      </c>
      <c r="N213" s="55">
        <f>'Vos-laskelma'!AF213+M213</f>
        <v>23666945.448586654</v>
      </c>
    </row>
    <row r="214" spans="1:14">
      <c r="A214" s="29">
        <v>638</v>
      </c>
      <c r="B214" s="39" t="s">
        <v>212</v>
      </c>
      <c r="C214" s="48">
        <v>940218.18810000014</v>
      </c>
      <c r="D214" s="48">
        <v>1439412.09852</v>
      </c>
      <c r="E214" s="246">
        <v>-499193.91041999985</v>
      </c>
      <c r="F214" s="92">
        <f>'Vos-laskelma'!L214+E214</f>
        <v>47316312.089579999</v>
      </c>
      <c r="I214" s="29">
        <v>638</v>
      </c>
      <c r="J214" s="39" t="s">
        <v>212</v>
      </c>
      <c r="K214" s="48">
        <v>1057022.8848000001</v>
      </c>
      <c r="L214" s="48">
        <v>1242538.4494799997</v>
      </c>
      <c r="M214" s="66">
        <f t="shared" si="4"/>
        <v>-185515.5646799996</v>
      </c>
      <c r="N214" s="55">
        <f>'Vos-laskelma'!AF214+M214</f>
        <v>67189500.648675829</v>
      </c>
    </row>
    <row r="215" spans="1:14">
      <c r="A215" s="29">
        <v>678</v>
      </c>
      <c r="B215" s="39" t="s">
        <v>213</v>
      </c>
      <c r="C215" s="48">
        <v>328849.54739999998</v>
      </c>
      <c r="D215" s="48">
        <v>435907.84872000001</v>
      </c>
      <c r="E215" s="246">
        <v>-107058.30132000003</v>
      </c>
      <c r="F215" s="92">
        <f>'Vos-laskelma'!L215+E215</f>
        <v>24468841.698679999</v>
      </c>
      <c r="I215" s="29">
        <v>678</v>
      </c>
      <c r="J215" s="39" t="s">
        <v>213</v>
      </c>
      <c r="K215" s="48">
        <v>250767.20299999998</v>
      </c>
      <c r="L215" s="48">
        <v>608235.29195999994</v>
      </c>
      <c r="M215" s="66">
        <f t="shared" si="4"/>
        <v>-357468.08895999996</v>
      </c>
      <c r="N215" s="55">
        <f>'Vos-laskelma'!AF215+M215</f>
        <v>69740755.29800038</v>
      </c>
    </row>
    <row r="216" spans="1:14">
      <c r="A216" s="29">
        <v>680</v>
      </c>
      <c r="B216" s="39" t="s">
        <v>214</v>
      </c>
      <c r="C216" s="48">
        <v>636802.05210000009</v>
      </c>
      <c r="D216" s="48">
        <v>1756209.7785179999</v>
      </c>
      <c r="E216" s="246">
        <v>-1119407.7264179997</v>
      </c>
      <c r="F216" s="92">
        <f>'Vos-laskelma'!L216+E216</f>
        <v>12327793.273582</v>
      </c>
      <c r="I216" s="29">
        <v>680</v>
      </c>
      <c r="J216" s="39" t="s">
        <v>214</v>
      </c>
      <c r="K216" s="48">
        <v>667793.4341999999</v>
      </c>
      <c r="L216" s="48">
        <v>1952615.77996</v>
      </c>
      <c r="M216" s="66">
        <f t="shared" si="4"/>
        <v>-1284822.3457599999</v>
      </c>
      <c r="N216" s="55">
        <f>'Vos-laskelma'!AF216+M216</f>
        <v>38040623.767023548</v>
      </c>
    </row>
    <row r="217" spans="1:14">
      <c r="A217" s="29">
        <v>681</v>
      </c>
      <c r="B217" s="39" t="s">
        <v>215</v>
      </c>
      <c r="C217" s="48">
        <v>31234.014000000003</v>
      </c>
      <c r="D217" s="48">
        <v>74441.06670000001</v>
      </c>
      <c r="E217" s="246">
        <v>-43207.052700000007</v>
      </c>
      <c r="F217" s="92">
        <f>'Vos-laskelma'!L217+E217</f>
        <v>2566157.9473000001</v>
      </c>
      <c r="I217" s="29">
        <v>681</v>
      </c>
      <c r="J217" s="39" t="s">
        <v>215</v>
      </c>
      <c r="K217" s="48">
        <v>55146.428000000007</v>
      </c>
      <c r="L217" s="48">
        <v>68560.423999999999</v>
      </c>
      <c r="M217" s="66">
        <f t="shared" si="4"/>
        <v>-13413.995999999992</v>
      </c>
      <c r="N217" s="55">
        <f>'Vos-laskelma'!AF217+M217</f>
        <v>12453050.608697649</v>
      </c>
    </row>
    <row r="218" spans="1:14">
      <c r="A218" s="29">
        <v>683</v>
      </c>
      <c r="B218" s="39" t="s">
        <v>216</v>
      </c>
      <c r="C218" s="48">
        <v>205326.45870000005</v>
      </c>
      <c r="D218" s="48">
        <v>104187.74669999999</v>
      </c>
      <c r="E218" s="246">
        <v>101138.71200000006</v>
      </c>
      <c r="F218" s="92">
        <f>'Vos-laskelma'!L218+E218</f>
        <v>8403481.7119999994</v>
      </c>
      <c r="I218" s="29">
        <v>683</v>
      </c>
      <c r="J218" s="39" t="s">
        <v>216</v>
      </c>
      <c r="K218" s="48">
        <v>211643.04800000001</v>
      </c>
      <c r="L218" s="48">
        <v>169910.61600000001</v>
      </c>
      <c r="M218" s="48">
        <f t="shared" si="4"/>
        <v>41732.432000000001</v>
      </c>
      <c r="N218" s="55">
        <f>'Vos-laskelma'!AF218+M218</f>
        <v>21617463.759087946</v>
      </c>
    </row>
    <row r="219" spans="1:14">
      <c r="A219" s="29">
        <v>684</v>
      </c>
      <c r="B219" s="39" t="s">
        <v>217</v>
      </c>
      <c r="C219" s="48">
        <v>938582.12070000032</v>
      </c>
      <c r="D219" s="48">
        <v>3997219.0490040001</v>
      </c>
      <c r="E219" s="246">
        <v>-3058636.9283039998</v>
      </c>
      <c r="F219" s="92">
        <f>'Vos-laskelma'!L219+E219</f>
        <v>18466643.071695998</v>
      </c>
      <c r="I219" s="29">
        <v>684</v>
      </c>
      <c r="J219" s="39" t="s">
        <v>217</v>
      </c>
      <c r="K219" s="48">
        <v>934955.52120000008</v>
      </c>
      <c r="L219" s="48">
        <v>4172375.7615919998</v>
      </c>
      <c r="M219" s="66">
        <f t="shared" si="4"/>
        <v>-3237420.2403919995</v>
      </c>
      <c r="N219" s="55">
        <f>'Vos-laskelma'!AF219+M219</f>
        <v>63421999.820798129</v>
      </c>
    </row>
    <row r="220" spans="1:14">
      <c r="A220" s="29">
        <v>686</v>
      </c>
      <c r="B220" s="39" t="s">
        <v>218</v>
      </c>
      <c r="C220" s="48">
        <v>53618.390699999996</v>
      </c>
      <c r="D220" s="48">
        <v>108902.59548000002</v>
      </c>
      <c r="E220" s="246">
        <v>-55284.204780000022</v>
      </c>
      <c r="F220" s="92">
        <f>'Vos-laskelma'!L220+E220</f>
        <v>1858699.79522</v>
      </c>
      <c r="I220" s="29">
        <v>686</v>
      </c>
      <c r="J220" s="39" t="s">
        <v>218</v>
      </c>
      <c r="K220" s="48">
        <v>76012.644</v>
      </c>
      <c r="L220" s="48">
        <v>81527.286800000002</v>
      </c>
      <c r="M220" s="66">
        <f t="shared" si="4"/>
        <v>-5514.6428000000014</v>
      </c>
      <c r="N220" s="55">
        <f>'Vos-laskelma'!AF220+M220</f>
        <v>13358922.42710224</v>
      </c>
    </row>
    <row r="221" spans="1:14">
      <c r="A221" s="29">
        <v>687</v>
      </c>
      <c r="B221" s="39" t="s">
        <v>219</v>
      </c>
      <c r="C221" s="48">
        <v>233511.43799999999</v>
      </c>
      <c r="D221" s="48">
        <v>43207.0527</v>
      </c>
      <c r="E221" s="246">
        <v>190304.38529999999</v>
      </c>
      <c r="F221" s="92">
        <f>'Vos-laskelma'!L221+E221</f>
        <v>1095283.3853</v>
      </c>
      <c r="I221" s="29">
        <v>687</v>
      </c>
      <c r="J221" s="39" t="s">
        <v>219</v>
      </c>
      <c r="K221" s="48">
        <v>207246.23819999999</v>
      </c>
      <c r="L221" s="48">
        <v>19375.772000000001</v>
      </c>
      <c r="M221" s="48">
        <f t="shared" si="4"/>
        <v>187870.4662</v>
      </c>
      <c r="N221" s="55">
        <f>'Vos-laskelma'!AF221+M221</f>
        <v>8552927.5600176249</v>
      </c>
    </row>
    <row r="222" spans="1:14">
      <c r="A222" s="29">
        <v>689</v>
      </c>
      <c r="B222" s="39" t="s">
        <v>220</v>
      </c>
      <c r="C222" s="48">
        <v>55105.724699999999</v>
      </c>
      <c r="D222" s="48">
        <v>37510.563479999997</v>
      </c>
      <c r="E222" s="246">
        <v>17595.161220000002</v>
      </c>
      <c r="F222" s="92">
        <f>'Vos-laskelma'!L222+E222</f>
        <v>2580046.1612200001</v>
      </c>
      <c r="I222" s="29">
        <v>689</v>
      </c>
      <c r="J222" s="39" t="s">
        <v>220</v>
      </c>
      <c r="K222" s="48">
        <v>70050.868000000002</v>
      </c>
      <c r="L222" s="48">
        <v>93003.705600000001</v>
      </c>
      <c r="M222" s="66">
        <f t="shared" si="4"/>
        <v>-22952.837599999999</v>
      </c>
      <c r="N222" s="55">
        <f>'Vos-laskelma'!AF222+M222</f>
        <v>11034177.304749683</v>
      </c>
    </row>
    <row r="223" spans="1:14">
      <c r="A223" s="29">
        <v>691</v>
      </c>
      <c r="B223" s="39" t="s">
        <v>221</v>
      </c>
      <c r="C223" s="48">
        <v>62542.394700000004</v>
      </c>
      <c r="D223" s="48">
        <v>169630.44270000001</v>
      </c>
      <c r="E223" s="246">
        <v>-107088.04800000001</v>
      </c>
      <c r="F223" s="92">
        <f>'Vos-laskelma'!L223+E223</f>
        <v>4710709.9519999996</v>
      </c>
      <c r="I223" s="29">
        <v>691</v>
      </c>
      <c r="J223" s="39" t="s">
        <v>221</v>
      </c>
      <c r="K223" s="48">
        <v>114764.18800000001</v>
      </c>
      <c r="L223" s="48">
        <v>162532.91820000001</v>
      </c>
      <c r="M223" s="66">
        <f t="shared" si="4"/>
        <v>-47768.730200000005</v>
      </c>
      <c r="N223" s="55">
        <f>'Vos-laskelma'!AF223+M223</f>
        <v>12745613.470809896</v>
      </c>
    </row>
    <row r="224" spans="1:14">
      <c r="A224" s="29">
        <v>694</v>
      </c>
      <c r="B224" s="39" t="s">
        <v>222</v>
      </c>
      <c r="C224" s="48">
        <v>1035184.464</v>
      </c>
      <c r="D224" s="48">
        <v>633232.45050000004</v>
      </c>
      <c r="E224" s="246">
        <v>401952.0135</v>
      </c>
      <c r="F224" s="92">
        <f>'Vos-laskelma'!L224+E224</f>
        <v>14085016.013499999</v>
      </c>
      <c r="I224" s="29">
        <v>694</v>
      </c>
      <c r="J224" s="39" t="s">
        <v>222</v>
      </c>
      <c r="K224" s="48">
        <v>1200105.5088</v>
      </c>
      <c r="L224" s="48">
        <v>651100.46139999991</v>
      </c>
      <c r="M224" s="48">
        <f t="shared" si="4"/>
        <v>549005.04740000004</v>
      </c>
      <c r="N224" s="55">
        <f>'Vos-laskelma'!AF224+M224</f>
        <v>49367723.130059302</v>
      </c>
    </row>
    <row r="225" spans="1:14">
      <c r="A225" s="29">
        <v>697</v>
      </c>
      <c r="B225" s="39" t="s">
        <v>223</v>
      </c>
      <c r="C225" s="48">
        <v>41645.351999999999</v>
      </c>
      <c r="D225" s="48">
        <v>23083.42368</v>
      </c>
      <c r="E225" s="246">
        <v>18561.928319999999</v>
      </c>
      <c r="F225" s="92">
        <f>'Vos-laskelma'!L225+E225</f>
        <v>533459.92831999995</v>
      </c>
      <c r="I225" s="29">
        <v>697</v>
      </c>
      <c r="J225" s="39" t="s">
        <v>223</v>
      </c>
      <c r="K225" s="48">
        <v>46203.764000000003</v>
      </c>
      <c r="L225" s="48">
        <v>35770.656000000003</v>
      </c>
      <c r="M225" s="48">
        <f t="shared" si="4"/>
        <v>10433.108</v>
      </c>
      <c r="N225" s="55">
        <f>'Vos-laskelma'!AF225+M225</f>
        <v>6088242.9165991303</v>
      </c>
    </row>
    <row r="226" spans="1:14">
      <c r="A226" s="29">
        <v>698</v>
      </c>
      <c r="B226" s="39" t="s">
        <v>224</v>
      </c>
      <c r="C226" s="48">
        <v>1026557.9268</v>
      </c>
      <c r="D226" s="48">
        <v>6649257.5323920008</v>
      </c>
      <c r="E226" s="246">
        <v>-5622699.6055920012</v>
      </c>
      <c r="F226" s="92">
        <f>'Vos-laskelma'!L226+E226</f>
        <v>12711906.394407999</v>
      </c>
      <c r="I226" s="29">
        <v>698</v>
      </c>
      <c r="J226" s="39" t="s">
        <v>224</v>
      </c>
      <c r="K226" s="48">
        <v>971098.78819999995</v>
      </c>
      <c r="L226" s="48">
        <v>6977166.3125479994</v>
      </c>
      <c r="M226" s="66">
        <f t="shared" si="4"/>
        <v>-6006067.5243479991</v>
      </c>
      <c r="N226" s="55">
        <f>'Vos-laskelma'!AF226+M226</f>
        <v>117231708.0470614</v>
      </c>
    </row>
    <row r="227" spans="1:14">
      <c r="A227" s="29">
        <v>700</v>
      </c>
      <c r="B227" s="39" t="s">
        <v>225</v>
      </c>
      <c r="C227" s="48">
        <v>56518.691999999995</v>
      </c>
      <c r="D227" s="48">
        <v>157340.60185800001</v>
      </c>
      <c r="E227" s="246">
        <v>-100821.90985800001</v>
      </c>
      <c r="F227" s="92">
        <f>'Vos-laskelma'!L227+E227</f>
        <v>921909.090142</v>
      </c>
      <c r="I227" s="29">
        <v>700</v>
      </c>
      <c r="J227" s="39" t="s">
        <v>225</v>
      </c>
      <c r="K227" s="48">
        <v>107311.96799999999</v>
      </c>
      <c r="L227" s="48">
        <v>191253.77408000003</v>
      </c>
      <c r="M227" s="66">
        <f t="shared" si="4"/>
        <v>-83941.806080000038</v>
      </c>
      <c r="N227" s="55">
        <f>'Vos-laskelma'!AF227+M227</f>
        <v>12228736.852655241</v>
      </c>
    </row>
    <row r="228" spans="1:14">
      <c r="A228" s="29">
        <v>702</v>
      </c>
      <c r="B228" s="39" t="s">
        <v>226</v>
      </c>
      <c r="C228" s="48">
        <v>34283.048699999999</v>
      </c>
      <c r="D228" s="48">
        <v>45214.953600000001</v>
      </c>
      <c r="E228" s="246">
        <v>-10931.904900000001</v>
      </c>
      <c r="F228" s="92">
        <f>'Vos-laskelma'!L228+E228</f>
        <v>1877132.0951</v>
      </c>
      <c r="I228" s="29">
        <v>702</v>
      </c>
      <c r="J228" s="39" t="s">
        <v>226</v>
      </c>
      <c r="K228" s="48">
        <v>29808.880000000001</v>
      </c>
      <c r="L228" s="48">
        <v>104927.25760000003</v>
      </c>
      <c r="M228" s="66">
        <f t="shared" si="4"/>
        <v>-75118.377600000022</v>
      </c>
      <c r="N228" s="55">
        <f>'Vos-laskelma'!AF228+M228</f>
        <v>14855328.771945069</v>
      </c>
    </row>
    <row r="229" spans="1:14">
      <c r="A229" s="29">
        <v>704</v>
      </c>
      <c r="B229" s="39" t="s">
        <v>227</v>
      </c>
      <c r="C229" s="48">
        <v>404629.21469999995</v>
      </c>
      <c r="D229" s="48">
        <v>256118.9148</v>
      </c>
      <c r="E229" s="246">
        <v>148510.29989999995</v>
      </c>
      <c r="F229" s="92">
        <f>'Vos-laskelma'!L229+E229</f>
        <v>5438091.2999</v>
      </c>
      <c r="I229" s="29">
        <v>704</v>
      </c>
      <c r="J229" s="39" t="s">
        <v>227</v>
      </c>
      <c r="K229" s="48">
        <v>342876.6422</v>
      </c>
      <c r="L229" s="48">
        <v>301218.73240000004</v>
      </c>
      <c r="M229" s="48">
        <f t="shared" si="4"/>
        <v>41657.909799999965</v>
      </c>
      <c r="N229" s="55">
        <f>'Vos-laskelma'!AF229+M229</f>
        <v>7805965.613813852</v>
      </c>
    </row>
    <row r="230" spans="1:14">
      <c r="A230" s="29">
        <v>707</v>
      </c>
      <c r="B230" s="39" t="s">
        <v>228</v>
      </c>
      <c r="C230" s="48">
        <v>16435.040700000001</v>
      </c>
      <c r="D230" s="48">
        <v>32602.361279999997</v>
      </c>
      <c r="E230" s="246">
        <v>-16167.320579999996</v>
      </c>
      <c r="F230" s="92">
        <f>'Vos-laskelma'!L230+E230</f>
        <v>1461555.6794199999</v>
      </c>
      <c r="I230" s="29">
        <v>707</v>
      </c>
      <c r="J230" s="39" t="s">
        <v>228</v>
      </c>
      <c r="K230" s="48">
        <v>19375.772000000001</v>
      </c>
      <c r="L230" s="48">
        <v>32938.812400000003</v>
      </c>
      <c r="M230" s="66">
        <f t="shared" si="4"/>
        <v>-13563.040400000002</v>
      </c>
      <c r="N230" s="55">
        <f>'Vos-laskelma'!AF230+M230</f>
        <v>9920739.0522384401</v>
      </c>
    </row>
    <row r="231" spans="1:14">
      <c r="A231" s="29">
        <v>710</v>
      </c>
      <c r="B231" s="39" t="s">
        <v>229</v>
      </c>
      <c r="C231" s="48">
        <v>506139.7601999999</v>
      </c>
      <c r="D231" s="48">
        <v>1681959.09057</v>
      </c>
      <c r="E231" s="246">
        <v>-1175819.3303700001</v>
      </c>
      <c r="F231" s="92">
        <f>'Vos-laskelma'!L231+E231</f>
        <v>20260035.669629999</v>
      </c>
      <c r="I231" s="29">
        <v>710</v>
      </c>
      <c r="J231" s="39" t="s">
        <v>229</v>
      </c>
      <c r="K231" s="48">
        <v>469787.94879999995</v>
      </c>
      <c r="L231" s="48">
        <v>1541880.7128839998</v>
      </c>
      <c r="M231" s="66">
        <f t="shared" si="4"/>
        <v>-1072092.7640839999</v>
      </c>
      <c r="N231" s="55">
        <f>'Vos-laskelma'!AF231+M231</f>
        <v>70498431.465789959</v>
      </c>
    </row>
    <row r="232" spans="1:14">
      <c r="A232" s="29">
        <v>729</v>
      </c>
      <c r="B232" s="39" t="s">
        <v>230</v>
      </c>
      <c r="C232" s="48">
        <v>163606.74000000002</v>
      </c>
      <c r="D232" s="48">
        <v>204954.62519999995</v>
      </c>
      <c r="E232" s="246">
        <v>-41347.885199999932</v>
      </c>
      <c r="F232" s="92">
        <f>'Vos-laskelma'!L232+E232</f>
        <v>8745891.1148000006</v>
      </c>
      <c r="I232" s="29">
        <v>729</v>
      </c>
      <c r="J232" s="39" t="s">
        <v>230</v>
      </c>
      <c r="K232" s="48">
        <v>165588.3284</v>
      </c>
      <c r="L232" s="48">
        <v>236533.46279999998</v>
      </c>
      <c r="M232" s="66">
        <f t="shared" si="4"/>
        <v>-70945.134399999981</v>
      </c>
      <c r="N232" s="55">
        <f>'Vos-laskelma'!AF232+M232</f>
        <v>36190476.988580227</v>
      </c>
    </row>
    <row r="233" spans="1:14">
      <c r="A233" s="29">
        <v>732</v>
      </c>
      <c r="B233" s="39" t="s">
        <v>231</v>
      </c>
      <c r="C233" s="48">
        <v>7436.67</v>
      </c>
      <c r="D233" s="48">
        <v>129457.55136</v>
      </c>
      <c r="E233" s="246">
        <v>-122020.88136</v>
      </c>
      <c r="F233" s="92">
        <f>'Vos-laskelma'!L233+E233</f>
        <v>4586843.11864</v>
      </c>
      <c r="I233" s="29">
        <v>732</v>
      </c>
      <c r="J233" s="39" t="s">
        <v>231</v>
      </c>
      <c r="K233" s="48">
        <v>34280.212</v>
      </c>
      <c r="L233" s="48">
        <v>101469.42752</v>
      </c>
      <c r="M233" s="66">
        <f t="shared" si="4"/>
        <v>-67189.215519999998</v>
      </c>
      <c r="N233" s="55">
        <f>'Vos-laskelma'!AF233+M233</f>
        <v>21600181.103956975</v>
      </c>
    </row>
    <row r="234" spans="1:14">
      <c r="A234" s="29">
        <v>734</v>
      </c>
      <c r="B234" s="39" t="s">
        <v>232</v>
      </c>
      <c r="C234" s="48">
        <v>557898.98339999991</v>
      </c>
      <c r="D234" s="48">
        <v>1295557.1540400004</v>
      </c>
      <c r="E234" s="246">
        <v>-737658.17064000049</v>
      </c>
      <c r="F234" s="92">
        <f>'Vos-laskelma'!L234+E234</f>
        <v>27806821.829360001</v>
      </c>
      <c r="I234" s="29">
        <v>734</v>
      </c>
      <c r="J234" s="39" t="s">
        <v>232</v>
      </c>
      <c r="K234" s="48">
        <v>805212.37100000016</v>
      </c>
      <c r="L234" s="48">
        <v>1289293.6777599999</v>
      </c>
      <c r="M234" s="66">
        <f t="shared" si="4"/>
        <v>-484081.30675999972</v>
      </c>
      <c r="N234" s="55">
        <f>'Vos-laskelma'!AF234+M234</f>
        <v>131252390.65744419</v>
      </c>
    </row>
    <row r="235" spans="1:14">
      <c r="A235" s="29">
        <v>738</v>
      </c>
      <c r="B235" s="39" t="s">
        <v>233</v>
      </c>
      <c r="C235" s="48">
        <v>194840.75400000002</v>
      </c>
      <c r="D235" s="48">
        <v>154742.22936000003</v>
      </c>
      <c r="E235" s="246">
        <v>40098.524639999989</v>
      </c>
      <c r="F235" s="92">
        <f>'Vos-laskelma'!L235+E235</f>
        <v>1629184.52464</v>
      </c>
      <c r="I235" s="29">
        <v>738</v>
      </c>
      <c r="J235" s="39" t="s">
        <v>233</v>
      </c>
      <c r="K235" s="48">
        <v>196813.13020000001</v>
      </c>
      <c r="L235" s="48">
        <v>257459.29655999999</v>
      </c>
      <c r="M235" s="66">
        <f t="shared" si="4"/>
        <v>-60646.166359999974</v>
      </c>
      <c r="N235" s="55">
        <f>'Vos-laskelma'!AF235+M235</f>
        <v>5397620.6432590764</v>
      </c>
    </row>
    <row r="236" spans="1:14">
      <c r="A236" s="29">
        <v>739</v>
      </c>
      <c r="B236" s="39" t="s">
        <v>234</v>
      </c>
      <c r="C236" s="48">
        <v>190453.11869999999</v>
      </c>
      <c r="D236" s="48">
        <v>41258.64516</v>
      </c>
      <c r="E236" s="246">
        <v>149194.47353999998</v>
      </c>
      <c r="F236" s="92">
        <f>'Vos-laskelma'!L236+E236</f>
        <v>4742164.4735399997</v>
      </c>
      <c r="I236" s="29">
        <v>739</v>
      </c>
      <c r="J236" s="39" t="s">
        <v>234</v>
      </c>
      <c r="K236" s="48">
        <v>144573.068</v>
      </c>
      <c r="L236" s="48">
        <v>25218.312480000001</v>
      </c>
      <c r="M236" s="48">
        <f t="shared" si="4"/>
        <v>119354.75552000001</v>
      </c>
      <c r="N236" s="55">
        <f>'Vos-laskelma'!AF236+M236</f>
        <v>14002265.591233015</v>
      </c>
    </row>
    <row r="237" spans="1:14">
      <c r="A237" s="29">
        <v>740</v>
      </c>
      <c r="B237" s="39" t="s">
        <v>235</v>
      </c>
      <c r="C237" s="48">
        <v>360083.56140000001</v>
      </c>
      <c r="D237" s="48">
        <v>592925.69910000009</v>
      </c>
      <c r="E237" s="246">
        <v>-232842.13770000008</v>
      </c>
      <c r="F237" s="92">
        <f>'Vos-laskelma'!L237+E237</f>
        <v>10202067.862299999</v>
      </c>
      <c r="I237" s="29">
        <v>740</v>
      </c>
      <c r="J237" s="39" t="s">
        <v>235</v>
      </c>
      <c r="K237" s="48">
        <v>485884.74400000012</v>
      </c>
      <c r="L237" s="48">
        <v>604613.51303999999</v>
      </c>
      <c r="M237" s="66">
        <f t="shared" si="4"/>
        <v>-118728.76903999987</v>
      </c>
      <c r="N237" s="55">
        <f>'Vos-laskelma'!AF237+M237</f>
        <v>97972462.739549711</v>
      </c>
    </row>
    <row r="238" spans="1:14">
      <c r="A238" s="29">
        <v>742</v>
      </c>
      <c r="B238" s="39" t="s">
        <v>236</v>
      </c>
      <c r="C238" s="48">
        <v>0</v>
      </c>
      <c r="D238" s="48">
        <v>0</v>
      </c>
      <c r="E238" s="246">
        <v>0</v>
      </c>
      <c r="F238" s="92">
        <f>'Vos-laskelma'!L238+E238</f>
        <v>1287640</v>
      </c>
      <c r="I238" s="29">
        <v>742</v>
      </c>
      <c r="J238" s="39" t="s">
        <v>236</v>
      </c>
      <c r="K238" s="48">
        <v>11998.074199999999</v>
      </c>
      <c r="L238" s="48">
        <v>11923.552000000001</v>
      </c>
      <c r="M238" s="48">
        <f t="shared" si="4"/>
        <v>74.522199999997611</v>
      </c>
      <c r="N238" s="55">
        <f>'Vos-laskelma'!AF238+M238</f>
        <v>4853178.8910612203</v>
      </c>
    </row>
    <row r="239" spans="1:14">
      <c r="A239" s="29">
        <v>743</v>
      </c>
      <c r="B239" s="39" t="s">
        <v>237</v>
      </c>
      <c r="C239" s="48">
        <v>1046190.7356000001</v>
      </c>
      <c r="D239" s="48">
        <v>1429253.6073</v>
      </c>
      <c r="E239" s="246">
        <v>-383062.8716999999</v>
      </c>
      <c r="F239" s="92">
        <f>'Vos-laskelma'!L239+E239</f>
        <v>30223878.1283</v>
      </c>
      <c r="I239" s="29">
        <v>743</v>
      </c>
      <c r="J239" s="39" t="s">
        <v>237</v>
      </c>
      <c r="K239" s="48">
        <v>1147641.8800000001</v>
      </c>
      <c r="L239" s="48">
        <v>1381477.63916</v>
      </c>
      <c r="M239" s="66">
        <f t="shared" si="4"/>
        <v>-233835.7591599999</v>
      </c>
      <c r="N239" s="55">
        <f>'Vos-laskelma'!AF239+M239</f>
        <v>123365308.19660078</v>
      </c>
    </row>
    <row r="240" spans="1:14">
      <c r="A240" s="29">
        <v>746</v>
      </c>
      <c r="B240" s="39" t="s">
        <v>238</v>
      </c>
      <c r="C240" s="48">
        <v>71466.398700000005</v>
      </c>
      <c r="D240" s="48">
        <v>38670.684000000001</v>
      </c>
      <c r="E240" s="246">
        <v>32795.714700000004</v>
      </c>
      <c r="F240" s="92">
        <f>'Vos-laskelma'!L240+E240</f>
        <v>7501827.7147000004</v>
      </c>
      <c r="I240" s="29">
        <v>746</v>
      </c>
      <c r="J240" s="39" t="s">
        <v>238</v>
      </c>
      <c r="K240" s="48">
        <v>97102.426600000006</v>
      </c>
      <c r="L240" s="48">
        <v>110367.37820000001</v>
      </c>
      <c r="M240" s="66">
        <f t="shared" si="4"/>
        <v>-13264.9516</v>
      </c>
      <c r="N240" s="55">
        <f>'Vos-laskelma'!AF240+M240</f>
        <v>21081689.451374751</v>
      </c>
    </row>
    <row r="241" spans="1:14">
      <c r="A241" s="29">
        <v>747</v>
      </c>
      <c r="B241" s="39" t="s">
        <v>239</v>
      </c>
      <c r="C241" s="48">
        <v>171117.77669999999</v>
      </c>
      <c r="D241" s="48">
        <v>111550.04999999999</v>
      </c>
      <c r="E241" s="246">
        <v>59567.726699999999</v>
      </c>
      <c r="F241" s="92">
        <f>'Vos-laskelma'!L241+E241</f>
        <v>1679311.7267</v>
      </c>
      <c r="I241" s="29">
        <v>747</v>
      </c>
      <c r="J241" s="39" t="s">
        <v>239</v>
      </c>
      <c r="K241" s="48">
        <v>147703.00040000002</v>
      </c>
      <c r="L241" s="48">
        <v>132724.03820000001</v>
      </c>
      <c r="M241" s="48">
        <f t="shared" si="4"/>
        <v>14978.962200000009</v>
      </c>
      <c r="N241" s="55">
        <f>'Vos-laskelma'!AF241+M241</f>
        <v>5819589.111575461</v>
      </c>
    </row>
    <row r="242" spans="1:14">
      <c r="A242" s="29">
        <v>748</v>
      </c>
      <c r="B242" s="39" t="s">
        <v>240</v>
      </c>
      <c r="C242" s="48">
        <v>406042.18200000003</v>
      </c>
      <c r="D242" s="48">
        <v>83365.070700000011</v>
      </c>
      <c r="E242" s="246">
        <v>322677.11129999999</v>
      </c>
      <c r="F242" s="92">
        <f>'Vos-laskelma'!L242+E242</f>
        <v>7098258.1113</v>
      </c>
      <c r="I242" s="29">
        <v>748</v>
      </c>
      <c r="J242" s="39" t="s">
        <v>240</v>
      </c>
      <c r="K242" s="48">
        <v>448698.16620000009</v>
      </c>
      <c r="L242" s="48">
        <v>73031.756000000008</v>
      </c>
      <c r="M242" s="48">
        <f t="shared" si="4"/>
        <v>375666.4102000001</v>
      </c>
      <c r="N242" s="55">
        <f>'Vos-laskelma'!AF242+M242</f>
        <v>20399917.3193736</v>
      </c>
    </row>
    <row r="243" spans="1:14">
      <c r="A243" s="29">
        <v>749</v>
      </c>
      <c r="B243" s="39" t="s">
        <v>241</v>
      </c>
      <c r="C243" s="48">
        <v>604155.07079999999</v>
      </c>
      <c r="D243" s="48">
        <v>448847.65452000004</v>
      </c>
      <c r="E243" s="246">
        <v>155307.41627999995</v>
      </c>
      <c r="F243" s="92">
        <f>'Vos-laskelma'!L243+E243</f>
        <v>11594468.41628</v>
      </c>
      <c r="I243" s="29">
        <v>749</v>
      </c>
      <c r="J243" s="39" t="s">
        <v>241</v>
      </c>
      <c r="K243" s="48">
        <v>591929.83460000018</v>
      </c>
      <c r="L243" s="48">
        <v>507163.81298799993</v>
      </c>
      <c r="M243" s="48">
        <f t="shared" si="4"/>
        <v>84766.021612000244</v>
      </c>
      <c r="N243" s="55">
        <f>'Vos-laskelma'!AF243+M243</f>
        <v>44110438.32761097</v>
      </c>
    </row>
    <row r="244" spans="1:14">
      <c r="A244" s="29">
        <v>751</v>
      </c>
      <c r="B244" s="39" t="s">
        <v>242</v>
      </c>
      <c r="C244" s="48">
        <v>90727.374000000011</v>
      </c>
      <c r="D244" s="48">
        <v>59493.36</v>
      </c>
      <c r="E244" s="246">
        <v>31234.01400000001</v>
      </c>
      <c r="F244" s="92">
        <f>'Vos-laskelma'!L244+E244</f>
        <v>3302159.014</v>
      </c>
      <c r="I244" s="29">
        <v>751</v>
      </c>
      <c r="J244" s="39" t="s">
        <v>242</v>
      </c>
      <c r="K244" s="48">
        <v>62747.6924</v>
      </c>
      <c r="L244" s="48">
        <v>71541.312000000005</v>
      </c>
      <c r="M244" s="66">
        <f t="shared" si="4"/>
        <v>-8793.6196000000054</v>
      </c>
      <c r="N244" s="55">
        <f>'Vos-laskelma'!AF244+M244</f>
        <v>10090341.849411232</v>
      </c>
    </row>
    <row r="245" spans="1:14">
      <c r="A245" s="29">
        <v>753</v>
      </c>
      <c r="B245" s="39" t="s">
        <v>243</v>
      </c>
      <c r="C245" s="48">
        <v>1236197.6540999999</v>
      </c>
      <c r="D245" s="48">
        <v>1494389.9124959996</v>
      </c>
      <c r="E245" s="246">
        <v>-258192.25839599967</v>
      </c>
      <c r="F245" s="92">
        <f>'Vos-laskelma'!L245+E245</f>
        <v>21747343.741604</v>
      </c>
      <c r="I245" s="29">
        <v>753</v>
      </c>
      <c r="J245" s="39" t="s">
        <v>243</v>
      </c>
      <c r="K245" s="48">
        <v>1262853.2011999998</v>
      </c>
      <c r="L245" s="48">
        <v>1479857.3762679999</v>
      </c>
      <c r="M245" s="66">
        <f t="shared" si="4"/>
        <v>-217004.1750680001</v>
      </c>
      <c r="N245" s="55">
        <f>'Vos-laskelma'!AF245+M245</f>
        <v>18993628.763745002</v>
      </c>
    </row>
    <row r="246" spans="1:14">
      <c r="A246" s="29">
        <v>755</v>
      </c>
      <c r="B246" s="39" t="s">
        <v>244</v>
      </c>
      <c r="C246" s="48">
        <v>357034.52669999999</v>
      </c>
      <c r="D246" s="48">
        <v>1375754.2033200001</v>
      </c>
      <c r="E246" s="246">
        <v>-1018719.67662</v>
      </c>
      <c r="F246" s="92">
        <f>'Vos-laskelma'!L246+E246</f>
        <v>3326405.32338</v>
      </c>
      <c r="I246" s="29">
        <v>755</v>
      </c>
      <c r="J246" s="39" t="s">
        <v>244</v>
      </c>
      <c r="K246" s="48">
        <v>302634.65419999999</v>
      </c>
      <c r="L246" s="48">
        <v>1409602.3174400001</v>
      </c>
      <c r="M246" s="66">
        <f t="shared" si="4"/>
        <v>-1106967.6632400001</v>
      </c>
      <c r="N246" s="55">
        <f>'Vos-laskelma'!AF246+M246</f>
        <v>5489539.6357022151</v>
      </c>
    </row>
    <row r="247" spans="1:14">
      <c r="A247" s="29">
        <v>758</v>
      </c>
      <c r="B247" s="39" t="s">
        <v>245</v>
      </c>
      <c r="C247" s="48">
        <v>23871.7107</v>
      </c>
      <c r="D247" s="48">
        <v>193055.95319999999</v>
      </c>
      <c r="E247" s="246">
        <v>-169184.24249999999</v>
      </c>
      <c r="F247" s="92">
        <f>'Vos-laskelma'!L247+E247</f>
        <v>2202856.7574999998</v>
      </c>
      <c r="I247" s="29">
        <v>758</v>
      </c>
      <c r="J247" s="39" t="s">
        <v>245</v>
      </c>
      <c r="K247" s="48">
        <v>52463.628800000006</v>
      </c>
      <c r="L247" s="48">
        <v>189241.67468000003</v>
      </c>
      <c r="M247" s="66">
        <f t="shared" si="4"/>
        <v>-136778.04588000002</v>
      </c>
      <c r="N247" s="55">
        <f>'Vos-laskelma'!AF247+M247</f>
        <v>27136104.565429103</v>
      </c>
    </row>
    <row r="248" spans="1:14">
      <c r="A248" s="29">
        <v>759</v>
      </c>
      <c r="B248" s="39" t="s">
        <v>246</v>
      </c>
      <c r="C248" s="48">
        <v>507180.89399999997</v>
      </c>
      <c r="D248" s="48">
        <v>11898.672</v>
      </c>
      <c r="E248" s="246">
        <v>495282.22199999995</v>
      </c>
      <c r="F248" s="92">
        <f>'Vos-laskelma'!L248+E248</f>
        <v>2587933.2220000001</v>
      </c>
      <c r="I248" s="29">
        <v>759</v>
      </c>
      <c r="J248" s="39" t="s">
        <v>246</v>
      </c>
      <c r="K248" s="48">
        <v>377156.85420000006</v>
      </c>
      <c r="L248" s="48">
        <v>23847.104000000003</v>
      </c>
      <c r="M248" s="48">
        <f t="shared" si="4"/>
        <v>353309.75020000007</v>
      </c>
      <c r="N248" s="55">
        <f>'Vos-laskelma'!AF248+M248</f>
        <v>8898049.6652293503</v>
      </c>
    </row>
    <row r="249" spans="1:14">
      <c r="A249" s="29">
        <v>761</v>
      </c>
      <c r="B249" s="39" t="s">
        <v>247</v>
      </c>
      <c r="C249" s="48">
        <v>520641.26670000004</v>
      </c>
      <c r="D249" s="48">
        <v>110910.49638000001</v>
      </c>
      <c r="E249" s="246">
        <v>409730.77032000001</v>
      </c>
      <c r="F249" s="92">
        <f>'Vos-laskelma'!L249+E249</f>
        <v>10992024.77032</v>
      </c>
      <c r="I249" s="29">
        <v>761</v>
      </c>
      <c r="J249" s="39" t="s">
        <v>247</v>
      </c>
      <c r="K249" s="48">
        <v>533802.51860000007</v>
      </c>
      <c r="L249" s="48">
        <v>194666.89084000001</v>
      </c>
      <c r="M249" s="48">
        <f t="shared" si="4"/>
        <v>339135.62776000006</v>
      </c>
      <c r="N249" s="55">
        <f>'Vos-laskelma'!AF249+M249</f>
        <v>30560676.205995597</v>
      </c>
    </row>
    <row r="250" spans="1:14">
      <c r="A250" s="29">
        <v>762</v>
      </c>
      <c r="B250" s="39" t="s">
        <v>248</v>
      </c>
      <c r="C250" s="48">
        <v>71615.132100000003</v>
      </c>
      <c r="D250" s="48">
        <v>95962.789680000002</v>
      </c>
      <c r="E250" s="246">
        <v>-24347.657579999999</v>
      </c>
      <c r="F250" s="92">
        <f>'Vos-laskelma'!L250+E250</f>
        <v>4282035.3424199997</v>
      </c>
      <c r="I250" s="29">
        <v>762</v>
      </c>
      <c r="J250" s="39" t="s">
        <v>248</v>
      </c>
      <c r="K250" s="48">
        <v>125197.296</v>
      </c>
      <c r="L250" s="48">
        <v>93257.081080000004</v>
      </c>
      <c r="M250" s="48">
        <f t="shared" si="4"/>
        <v>31940.214919999999</v>
      </c>
      <c r="N250" s="55">
        <f>'Vos-laskelma'!AF250+M250</f>
        <v>16307601.574600134</v>
      </c>
    </row>
    <row r="251" spans="1:14">
      <c r="A251" s="29">
        <v>765</v>
      </c>
      <c r="B251" s="39" t="s">
        <v>249</v>
      </c>
      <c r="C251" s="48">
        <v>181603.48140000005</v>
      </c>
      <c r="D251" s="48">
        <v>214919.76299999998</v>
      </c>
      <c r="E251" s="246">
        <v>-33316.281599999929</v>
      </c>
      <c r="F251" s="92">
        <f>'Vos-laskelma'!L251+E251</f>
        <v>4898630.7183999997</v>
      </c>
      <c r="I251" s="29">
        <v>765</v>
      </c>
      <c r="J251" s="39" t="s">
        <v>249</v>
      </c>
      <c r="K251" s="48">
        <v>187795.94400000002</v>
      </c>
      <c r="L251" s="48">
        <v>226249.39919999999</v>
      </c>
      <c r="M251" s="66">
        <f t="shared" si="4"/>
        <v>-38453.455199999968</v>
      </c>
      <c r="N251" s="55">
        <f>'Vos-laskelma'!AF251+M251</f>
        <v>29937237.538222525</v>
      </c>
    </row>
    <row r="252" spans="1:14">
      <c r="A252" s="29">
        <v>768</v>
      </c>
      <c r="B252" s="39" t="s">
        <v>250</v>
      </c>
      <c r="C252" s="48">
        <v>145833.0987</v>
      </c>
      <c r="D252" s="48">
        <v>80316.036000000007</v>
      </c>
      <c r="E252" s="246">
        <v>65517.062699999995</v>
      </c>
      <c r="F252" s="92">
        <f>'Vos-laskelma'!L252+E252</f>
        <v>2586882.0627000001</v>
      </c>
      <c r="I252" s="29">
        <v>768</v>
      </c>
      <c r="J252" s="39" t="s">
        <v>250</v>
      </c>
      <c r="K252" s="48">
        <v>150609.36619999999</v>
      </c>
      <c r="L252" s="48">
        <v>98518.348400000003</v>
      </c>
      <c r="M252" s="48">
        <f t="shared" si="4"/>
        <v>52091.017799999987</v>
      </c>
      <c r="N252" s="55">
        <f>'Vos-laskelma'!AF252+M252</f>
        <v>11415648.509526081</v>
      </c>
    </row>
    <row r="253" spans="1:14">
      <c r="A253" s="29">
        <v>777</v>
      </c>
      <c r="B253" s="39" t="s">
        <v>251</v>
      </c>
      <c r="C253" s="48">
        <v>132447.09270000001</v>
      </c>
      <c r="D253" s="48">
        <v>94743.175799999997</v>
      </c>
      <c r="E253" s="246">
        <v>37703.916900000011</v>
      </c>
      <c r="F253" s="92">
        <f>'Vos-laskelma'!L253+E253</f>
        <v>7332323.9168999996</v>
      </c>
      <c r="I253" s="29">
        <v>777</v>
      </c>
      <c r="J253" s="39" t="s">
        <v>251</v>
      </c>
      <c r="K253" s="48">
        <v>178853.28</v>
      </c>
      <c r="L253" s="48">
        <v>126315.12900000002</v>
      </c>
      <c r="M253" s="48">
        <f t="shared" si="4"/>
        <v>52538.150999999983</v>
      </c>
      <c r="N253" s="55">
        <f>'Vos-laskelma'!AF253+M253</f>
        <v>35523994.850636706</v>
      </c>
    </row>
    <row r="254" spans="1:14">
      <c r="A254" s="29">
        <v>778</v>
      </c>
      <c r="B254" s="39" t="s">
        <v>252</v>
      </c>
      <c r="C254" s="48">
        <v>257308.78200000001</v>
      </c>
      <c r="D254" s="48">
        <v>110003.22264000001</v>
      </c>
      <c r="E254" s="246">
        <v>147305.55936000001</v>
      </c>
      <c r="F254" s="92">
        <f>'Vos-laskelma'!L254+E254</f>
        <v>4967128.5593600003</v>
      </c>
      <c r="I254" s="29">
        <v>778</v>
      </c>
      <c r="J254" s="39" t="s">
        <v>252</v>
      </c>
      <c r="K254" s="48">
        <v>259337.25599999996</v>
      </c>
      <c r="L254" s="48">
        <v>141528.09090800001</v>
      </c>
      <c r="M254" s="48">
        <f t="shared" si="4"/>
        <v>117809.16509199995</v>
      </c>
      <c r="N254" s="55">
        <f>'Vos-laskelma'!AF254+M254</f>
        <v>27611219.100178573</v>
      </c>
    </row>
    <row r="255" spans="1:14">
      <c r="A255" s="29">
        <v>781</v>
      </c>
      <c r="B255" s="39" t="s">
        <v>253</v>
      </c>
      <c r="C255" s="48">
        <v>84778.038</v>
      </c>
      <c r="D255" s="48">
        <v>109765.24920000001</v>
      </c>
      <c r="E255" s="246">
        <v>-24987.211200000005</v>
      </c>
      <c r="F255" s="92">
        <f>'Vos-laskelma'!L255+E255</f>
        <v>3578547.7888000002</v>
      </c>
      <c r="I255" s="29">
        <v>781</v>
      </c>
      <c r="J255" s="39" t="s">
        <v>253</v>
      </c>
      <c r="K255" s="48">
        <v>70050.868000000002</v>
      </c>
      <c r="L255" s="48">
        <v>119295.13776</v>
      </c>
      <c r="M255" s="66">
        <f t="shared" si="4"/>
        <v>-49244.269759999996</v>
      </c>
      <c r="N255" s="55">
        <f>'Vos-laskelma'!AF255+M255</f>
        <v>15389131.38780635</v>
      </c>
    </row>
    <row r="256" spans="1:14">
      <c r="A256" s="29">
        <v>783</v>
      </c>
      <c r="B256" s="39" t="s">
        <v>254</v>
      </c>
      <c r="C256" s="48">
        <v>104187.7467</v>
      </c>
      <c r="D256" s="48">
        <v>175906.99218</v>
      </c>
      <c r="E256" s="246">
        <v>-71719.245479999998</v>
      </c>
      <c r="F256" s="92">
        <f>'Vos-laskelma'!L256+E256</f>
        <v>3619474.75452</v>
      </c>
      <c r="I256" s="29">
        <v>783</v>
      </c>
      <c r="J256" s="39" t="s">
        <v>254</v>
      </c>
      <c r="K256" s="48">
        <v>99934.270199999999</v>
      </c>
      <c r="L256" s="48">
        <v>177124.36496000001</v>
      </c>
      <c r="M256" s="66">
        <f t="shared" si="4"/>
        <v>-77190.094760000007</v>
      </c>
      <c r="N256" s="55">
        <f>'Vos-laskelma'!AF256+M256</f>
        <v>16162400.822372638</v>
      </c>
    </row>
    <row r="257" spans="1:14">
      <c r="A257" s="29">
        <v>785</v>
      </c>
      <c r="B257" s="39" t="s">
        <v>255</v>
      </c>
      <c r="C257" s="48">
        <v>31234.014000000003</v>
      </c>
      <c r="D257" s="48">
        <v>57634.192499999997</v>
      </c>
      <c r="E257" s="246">
        <v>-26400.178499999995</v>
      </c>
      <c r="F257" s="92">
        <f>'Vos-laskelma'!L257+E257</f>
        <v>5224902.8214999996</v>
      </c>
      <c r="I257" s="29">
        <v>785</v>
      </c>
      <c r="J257" s="39" t="s">
        <v>255</v>
      </c>
      <c r="K257" s="48">
        <v>23847.104000000003</v>
      </c>
      <c r="L257" s="48">
        <v>62673.1702</v>
      </c>
      <c r="M257" s="66">
        <f t="shared" si="4"/>
        <v>-38826.066200000001</v>
      </c>
      <c r="N257" s="55">
        <f>'Vos-laskelma'!AF257+M257</f>
        <v>15338093.011020372</v>
      </c>
    </row>
    <row r="258" spans="1:14">
      <c r="A258" s="29">
        <v>790</v>
      </c>
      <c r="B258" s="39" t="s">
        <v>256</v>
      </c>
      <c r="C258" s="48">
        <v>567120.45419999992</v>
      </c>
      <c r="D258" s="48">
        <v>415189.28610000008</v>
      </c>
      <c r="E258" s="246">
        <v>151931.16809999984</v>
      </c>
      <c r="F258" s="92">
        <f>'Vos-laskelma'!L258+E258</f>
        <v>18745371.168099999</v>
      </c>
      <c r="I258" s="29">
        <v>790</v>
      </c>
      <c r="J258" s="39" t="s">
        <v>256</v>
      </c>
      <c r="K258" s="48">
        <v>683070.4852</v>
      </c>
      <c r="L258" s="48">
        <v>392970.46504000004</v>
      </c>
      <c r="M258" s="48">
        <f t="shared" si="4"/>
        <v>290100.02015999996</v>
      </c>
      <c r="N258" s="55">
        <f>'Vos-laskelma'!AF258+M258</f>
        <v>76201814.953391775</v>
      </c>
    </row>
    <row r="259" spans="1:14">
      <c r="A259" s="29">
        <v>791</v>
      </c>
      <c r="B259" s="39" t="s">
        <v>257</v>
      </c>
      <c r="C259" s="48">
        <v>192014.81940000001</v>
      </c>
      <c r="D259" s="48">
        <v>260432.18340000001</v>
      </c>
      <c r="E259" s="246">
        <v>-68417.364000000001</v>
      </c>
      <c r="F259" s="92">
        <f>'Vos-laskelma'!L259+E259</f>
        <v>8344716.6359999999</v>
      </c>
      <c r="I259" s="29">
        <v>791</v>
      </c>
      <c r="J259" s="39" t="s">
        <v>257</v>
      </c>
      <c r="K259" s="48">
        <v>188019.51060000001</v>
      </c>
      <c r="L259" s="48">
        <v>243940.96948</v>
      </c>
      <c r="M259" s="66">
        <f t="shared" si="4"/>
        <v>-55921.458879999991</v>
      </c>
      <c r="N259" s="55">
        <f>'Vos-laskelma'!AF259+M259</f>
        <v>25030525.26057839</v>
      </c>
    </row>
    <row r="260" spans="1:14">
      <c r="A260" s="29">
        <v>831</v>
      </c>
      <c r="B260" s="39" t="s">
        <v>258</v>
      </c>
      <c r="C260" s="48">
        <v>148807.76670000001</v>
      </c>
      <c r="D260" s="48">
        <v>330797.95494000003</v>
      </c>
      <c r="E260" s="246">
        <v>-181990.18824000002</v>
      </c>
      <c r="F260" s="92">
        <f>'Vos-laskelma'!L260+E260</f>
        <v>2657119.81176</v>
      </c>
      <c r="I260" s="29">
        <v>831</v>
      </c>
      <c r="J260" s="39" t="s">
        <v>258</v>
      </c>
      <c r="K260" s="48">
        <v>176021.43640000001</v>
      </c>
      <c r="L260" s="48">
        <v>367081.45276000001</v>
      </c>
      <c r="M260" s="66">
        <f t="shared" si="4"/>
        <v>-191060.01636000001</v>
      </c>
      <c r="N260" s="55">
        <f>'Vos-laskelma'!AF260+M260</f>
        <v>6941016.9652344976</v>
      </c>
    </row>
    <row r="261" spans="1:14">
      <c r="A261" s="29">
        <v>832</v>
      </c>
      <c r="B261" s="39" t="s">
        <v>259</v>
      </c>
      <c r="C261" s="48">
        <v>26846.378700000001</v>
      </c>
      <c r="D261" s="48">
        <v>66930.03</v>
      </c>
      <c r="E261" s="246">
        <v>-40083.651299999998</v>
      </c>
      <c r="F261" s="92">
        <f>'Vos-laskelma'!L261+E261</f>
        <v>8684362.3487</v>
      </c>
      <c r="I261" s="29">
        <v>832</v>
      </c>
      <c r="J261" s="39" t="s">
        <v>259</v>
      </c>
      <c r="K261" s="48">
        <v>14904.44</v>
      </c>
      <c r="L261" s="48">
        <v>55146.428</v>
      </c>
      <c r="M261" s="66">
        <f t="shared" si="4"/>
        <v>-40241.987999999998</v>
      </c>
      <c r="N261" s="55">
        <f>'Vos-laskelma'!AF261+M261</f>
        <v>20493047.613786127</v>
      </c>
    </row>
    <row r="262" spans="1:14">
      <c r="A262" s="29">
        <v>833</v>
      </c>
      <c r="B262" s="39" t="s">
        <v>260</v>
      </c>
      <c r="C262" s="48">
        <v>162119.40600000002</v>
      </c>
      <c r="D262" s="48">
        <v>0</v>
      </c>
      <c r="E262" s="246">
        <v>162119.40600000002</v>
      </c>
      <c r="F262" s="92">
        <f>'Vos-laskelma'!L262+E262</f>
        <v>1858919.406</v>
      </c>
      <c r="I262" s="29">
        <v>833</v>
      </c>
      <c r="J262" s="39" t="s">
        <v>260</v>
      </c>
      <c r="K262" s="48">
        <v>183399.13420000003</v>
      </c>
      <c r="L262" s="48">
        <v>16469.406200000001</v>
      </c>
      <c r="M262" s="48">
        <f t="shared" si="4"/>
        <v>166929.72800000003</v>
      </c>
      <c r="N262" s="55">
        <f>'Vos-laskelma'!AF262+M262</f>
        <v>5217254.6420162329</v>
      </c>
    </row>
    <row r="263" spans="1:14">
      <c r="A263" s="29">
        <v>834</v>
      </c>
      <c r="B263" s="39" t="s">
        <v>261</v>
      </c>
      <c r="C263" s="48">
        <v>77490.1014</v>
      </c>
      <c r="D263" s="48">
        <v>530323.81103999994</v>
      </c>
      <c r="E263" s="246">
        <v>-452833.70963999996</v>
      </c>
      <c r="F263" s="92">
        <f>'Vos-laskelma'!L263+E263</f>
        <v>3779011.29036</v>
      </c>
      <c r="I263" s="29">
        <v>834</v>
      </c>
      <c r="J263" s="39" t="s">
        <v>261</v>
      </c>
      <c r="K263" s="48">
        <v>74745.766600000003</v>
      </c>
      <c r="L263" s="48">
        <v>500282.43304000003</v>
      </c>
      <c r="M263" s="66">
        <f t="shared" si="4"/>
        <v>-425536.66644000006</v>
      </c>
      <c r="N263" s="55">
        <f>'Vos-laskelma'!AF263+M263</f>
        <v>13799509.872218655</v>
      </c>
    </row>
    <row r="264" spans="1:14">
      <c r="A264" s="29">
        <v>837</v>
      </c>
      <c r="B264" s="39" t="s">
        <v>262</v>
      </c>
      <c r="C264" s="48">
        <v>5294165.3730000025</v>
      </c>
      <c r="D264" s="48">
        <v>16091811.607488001</v>
      </c>
      <c r="E264" s="246">
        <v>-10797646.234487999</v>
      </c>
      <c r="F264" s="92">
        <f>'Vos-laskelma'!L264+E264</f>
        <v>42902902.765512004</v>
      </c>
      <c r="I264" s="29">
        <v>837</v>
      </c>
      <c r="J264" s="39" t="s">
        <v>262</v>
      </c>
      <c r="K264" s="48">
        <v>5208878.2134000007</v>
      </c>
      <c r="L264" s="48">
        <v>16143335.804343993</v>
      </c>
      <c r="M264" s="66">
        <f t="shared" si="4"/>
        <v>-10934457.590943992</v>
      </c>
      <c r="N264" s="55">
        <f>'Vos-laskelma'!AF264+M264</f>
        <v>360625064.98627335</v>
      </c>
    </row>
    <row r="265" spans="1:14">
      <c r="A265" s="29">
        <v>844</v>
      </c>
      <c r="B265" s="39" t="s">
        <v>263</v>
      </c>
      <c r="C265" s="48">
        <v>14873.34</v>
      </c>
      <c r="D265" s="48">
        <v>81877.736700000009</v>
      </c>
      <c r="E265" s="246">
        <v>-67004.396700000012</v>
      </c>
      <c r="F265" s="92">
        <f>'Vos-laskelma'!L265+E265</f>
        <v>463315.60329999996</v>
      </c>
      <c r="I265" s="29">
        <v>844</v>
      </c>
      <c r="J265" s="39" t="s">
        <v>263</v>
      </c>
      <c r="K265" s="48">
        <v>11998.074199999999</v>
      </c>
      <c r="L265" s="48">
        <v>86445.752000000008</v>
      </c>
      <c r="M265" s="66">
        <f t="shared" si="4"/>
        <v>-74447.677800000005</v>
      </c>
      <c r="N265" s="55">
        <f>'Vos-laskelma'!AF265+M265</f>
        <v>6811583.3257145742</v>
      </c>
    </row>
    <row r="266" spans="1:14">
      <c r="A266" s="29">
        <v>845</v>
      </c>
      <c r="B266" s="39" t="s">
        <v>264</v>
      </c>
      <c r="C266" s="48">
        <v>43281.419399999999</v>
      </c>
      <c r="D266" s="48">
        <v>74366.7</v>
      </c>
      <c r="E266" s="246">
        <v>-31085.280599999998</v>
      </c>
      <c r="F266" s="92">
        <f>'Vos-laskelma'!L266+E266</f>
        <v>4011465.7193999998</v>
      </c>
      <c r="I266" s="29">
        <v>845</v>
      </c>
      <c r="J266" s="39" t="s">
        <v>264</v>
      </c>
      <c r="K266" s="48">
        <v>68560.423999999999</v>
      </c>
      <c r="L266" s="48">
        <v>70185.007960000003</v>
      </c>
      <c r="M266" s="66">
        <f t="shared" ref="M266:M303" si="5">K266-L266</f>
        <v>-1624.5839600000036</v>
      </c>
      <c r="N266" s="55">
        <f>'Vos-laskelma'!AF266+M266</f>
        <v>11997707.203121286</v>
      </c>
    </row>
    <row r="267" spans="1:14">
      <c r="A267" s="29">
        <v>846</v>
      </c>
      <c r="B267" s="39" t="s">
        <v>265</v>
      </c>
      <c r="C267" s="48">
        <v>175654.14540000001</v>
      </c>
      <c r="D267" s="48">
        <v>194840.75399999999</v>
      </c>
      <c r="E267" s="246">
        <v>-19186.608599999978</v>
      </c>
      <c r="F267" s="92">
        <f>'Vos-laskelma'!L267+E267</f>
        <v>6851050.3914000001</v>
      </c>
      <c r="I267" s="29">
        <v>846</v>
      </c>
      <c r="J267" s="39" t="s">
        <v>265</v>
      </c>
      <c r="K267" s="48">
        <v>159477.508</v>
      </c>
      <c r="L267" s="48">
        <v>224758.9552</v>
      </c>
      <c r="M267" s="66">
        <f t="shared" si="5"/>
        <v>-65281.447199999995</v>
      </c>
      <c r="N267" s="55">
        <f>'Vos-laskelma'!AF267+M267</f>
        <v>20846987.953107759</v>
      </c>
    </row>
    <row r="268" spans="1:14">
      <c r="A268" s="29">
        <v>848</v>
      </c>
      <c r="B268" s="39" t="s">
        <v>266</v>
      </c>
      <c r="C268" s="48">
        <v>125010.42270000001</v>
      </c>
      <c r="D268" s="48">
        <v>150176.11397999999</v>
      </c>
      <c r="E268" s="246">
        <v>-25165.691279999985</v>
      </c>
      <c r="F268" s="92">
        <f>'Vos-laskelma'!L268+E268</f>
        <v>6242513.3087200001</v>
      </c>
      <c r="I268" s="29">
        <v>848</v>
      </c>
      <c r="J268" s="39" t="s">
        <v>266</v>
      </c>
      <c r="K268" s="48">
        <v>280203.47200000001</v>
      </c>
      <c r="L268" s="48">
        <v>172056.85536000002</v>
      </c>
      <c r="M268" s="48">
        <f t="shared" si="5"/>
        <v>108146.61663999999</v>
      </c>
      <c r="N268" s="55">
        <f>'Vos-laskelma'!AF268+M268</f>
        <v>19039812.570874393</v>
      </c>
    </row>
    <row r="269" spans="1:14">
      <c r="A269" s="29">
        <v>849</v>
      </c>
      <c r="B269" s="39" t="s">
        <v>267</v>
      </c>
      <c r="C269" s="48">
        <v>321264.14399999997</v>
      </c>
      <c r="D269" s="48">
        <v>0</v>
      </c>
      <c r="E269" s="246">
        <v>321264.14399999997</v>
      </c>
      <c r="F269" s="92">
        <f>'Vos-laskelma'!L269+E269</f>
        <v>5472752.1440000003</v>
      </c>
      <c r="I269" s="29">
        <v>849</v>
      </c>
      <c r="J269" s="39" t="s">
        <v>267</v>
      </c>
      <c r="K269" s="48">
        <v>314483.68400000007</v>
      </c>
      <c r="L269" s="48">
        <v>11923.552000000001</v>
      </c>
      <c r="M269" s="48">
        <f t="shared" si="5"/>
        <v>302560.13200000004</v>
      </c>
      <c r="N269" s="55">
        <f>'Vos-laskelma'!AF269+M269</f>
        <v>12426654.810400523</v>
      </c>
    </row>
    <row r="270" spans="1:14">
      <c r="A270" s="29">
        <v>850</v>
      </c>
      <c r="B270" s="39" t="s">
        <v>268</v>
      </c>
      <c r="C270" s="48">
        <v>333534.64950000006</v>
      </c>
      <c r="D270" s="48">
        <v>136120.80768</v>
      </c>
      <c r="E270" s="246">
        <v>197413.84182000006</v>
      </c>
      <c r="F270" s="92">
        <f>'Vos-laskelma'!L270+E270</f>
        <v>2826575.8418200002</v>
      </c>
      <c r="I270" s="29">
        <v>850</v>
      </c>
      <c r="J270" s="39" t="s">
        <v>268</v>
      </c>
      <c r="K270" s="48">
        <v>320669.02659999998</v>
      </c>
      <c r="L270" s="48">
        <v>145348.09888000001</v>
      </c>
      <c r="M270" s="48">
        <f t="shared" si="5"/>
        <v>175320.92771999998</v>
      </c>
      <c r="N270" s="55">
        <f>'Vos-laskelma'!AF270+M270</f>
        <v>7309978.5249085054</v>
      </c>
    </row>
    <row r="271" spans="1:14">
      <c r="A271" s="29">
        <v>851</v>
      </c>
      <c r="B271" s="39" t="s">
        <v>269</v>
      </c>
      <c r="C271" s="48">
        <v>375031.26810000004</v>
      </c>
      <c r="D271" s="48">
        <v>348244.38276000012</v>
      </c>
      <c r="E271" s="246">
        <v>26786.885339999921</v>
      </c>
      <c r="F271" s="92">
        <f>'Vos-laskelma'!L271+E271</f>
        <v>15057113.88534</v>
      </c>
      <c r="I271" s="29">
        <v>851</v>
      </c>
      <c r="J271" s="39" t="s">
        <v>269</v>
      </c>
      <c r="K271" s="48">
        <v>420305.20799999998</v>
      </c>
      <c r="L271" s="48">
        <v>308879.61456000002</v>
      </c>
      <c r="M271" s="48">
        <f t="shared" si="5"/>
        <v>111425.59343999997</v>
      </c>
      <c r="N271" s="55">
        <f>'Vos-laskelma'!AF271+M271</f>
        <v>46798850.559775218</v>
      </c>
    </row>
    <row r="272" spans="1:14">
      <c r="A272" s="29">
        <v>853</v>
      </c>
      <c r="B272" s="39" t="s">
        <v>270</v>
      </c>
      <c r="C272" s="48">
        <v>6974852.7930000024</v>
      </c>
      <c r="D272" s="48">
        <v>9470565.0363179985</v>
      </c>
      <c r="E272" s="246">
        <v>-2495712.2433179962</v>
      </c>
      <c r="F272" s="92">
        <f>'Vos-laskelma'!L272+E272</f>
        <v>79746505.756682009</v>
      </c>
      <c r="I272" s="29">
        <v>853</v>
      </c>
      <c r="J272" s="39" t="s">
        <v>270</v>
      </c>
      <c r="K272" s="48">
        <v>7235062.3092000028</v>
      </c>
      <c r="L272" s="48">
        <v>9870355.0971440058</v>
      </c>
      <c r="M272" s="66">
        <f t="shared" si="5"/>
        <v>-2635292.787944003</v>
      </c>
      <c r="N272" s="55">
        <f>'Vos-laskelma'!AF272+M272</f>
        <v>315403913.52138799</v>
      </c>
    </row>
    <row r="273" spans="1:14">
      <c r="A273" s="29">
        <v>854</v>
      </c>
      <c r="B273" s="39" t="s">
        <v>271</v>
      </c>
      <c r="C273" s="48">
        <v>0</v>
      </c>
      <c r="D273" s="48">
        <v>53420.575277999997</v>
      </c>
      <c r="E273" s="246">
        <v>-53420.575277999997</v>
      </c>
      <c r="F273" s="92">
        <f>'Vos-laskelma'!L273+E273</f>
        <v>3503469.424722</v>
      </c>
      <c r="I273" s="29">
        <v>854</v>
      </c>
      <c r="J273" s="39" t="s">
        <v>271</v>
      </c>
      <c r="K273" s="48">
        <v>11923.552000000001</v>
      </c>
      <c r="L273" s="48">
        <v>85029.830199999997</v>
      </c>
      <c r="M273" s="66">
        <f t="shared" si="5"/>
        <v>-73106.278200000001</v>
      </c>
      <c r="N273" s="55">
        <f>'Vos-laskelma'!AF273+M273</f>
        <v>16913146.464691784</v>
      </c>
    </row>
    <row r="274" spans="1:14">
      <c r="A274" s="29">
        <v>857</v>
      </c>
      <c r="B274" s="39" t="s">
        <v>272</v>
      </c>
      <c r="C274" s="48">
        <v>859679.05200000003</v>
      </c>
      <c r="D274" s="48">
        <v>124222.13568000001</v>
      </c>
      <c r="E274" s="246">
        <v>735456.91632000008</v>
      </c>
      <c r="F274" s="92">
        <f>'Vos-laskelma'!L274+E274</f>
        <v>580871.91632000008</v>
      </c>
      <c r="I274" s="29">
        <v>857</v>
      </c>
      <c r="J274" s="39" t="s">
        <v>272</v>
      </c>
      <c r="K274" s="48">
        <v>1024084.0724000002</v>
      </c>
      <c r="L274" s="48">
        <v>102199.74508000001</v>
      </c>
      <c r="M274" s="48">
        <f t="shared" si="5"/>
        <v>921884.32732000016</v>
      </c>
      <c r="N274" s="55">
        <f>'Vos-laskelma'!AF274+M274</f>
        <v>12076765.659301415</v>
      </c>
    </row>
    <row r="275" spans="1:14">
      <c r="A275" s="29">
        <v>858</v>
      </c>
      <c r="B275" s="39" t="s">
        <v>273</v>
      </c>
      <c r="C275" s="48">
        <v>3462290.4518999993</v>
      </c>
      <c r="D275" s="48">
        <v>1242172.2747779998</v>
      </c>
      <c r="E275" s="246">
        <v>2220118.1771219997</v>
      </c>
      <c r="F275" s="92">
        <f>'Vos-laskelma'!L275+E275</f>
        <v>29987051.177122001</v>
      </c>
      <c r="I275" s="29">
        <v>858</v>
      </c>
      <c r="J275" s="39" t="s">
        <v>273</v>
      </c>
      <c r="K275" s="48">
        <v>3679161.014</v>
      </c>
      <c r="L275" s="48">
        <v>1433921.8921880003</v>
      </c>
      <c r="M275" s="48">
        <f t="shared" si="5"/>
        <v>2245239.1218119999</v>
      </c>
      <c r="N275" s="55">
        <f>'Vos-laskelma'!AF275+M275</f>
        <v>38788260.470243931</v>
      </c>
    </row>
    <row r="276" spans="1:14">
      <c r="A276" s="29">
        <v>859</v>
      </c>
      <c r="B276" s="39" t="s">
        <v>274</v>
      </c>
      <c r="C276" s="48">
        <v>230759.8701</v>
      </c>
      <c r="D276" s="48">
        <v>188266.73772</v>
      </c>
      <c r="E276" s="246">
        <v>42493.132379999995</v>
      </c>
      <c r="F276" s="92">
        <f>'Vos-laskelma'!L276+E276</f>
        <v>12186883.132379999</v>
      </c>
      <c r="I276" s="29">
        <v>859</v>
      </c>
      <c r="J276" s="39" t="s">
        <v>274</v>
      </c>
      <c r="K276" s="48">
        <v>211792.09240000002</v>
      </c>
      <c r="L276" s="48">
        <v>199153.12728000002</v>
      </c>
      <c r="M276" s="48">
        <f t="shared" si="5"/>
        <v>12638.965120000008</v>
      </c>
      <c r="N276" s="55">
        <f>'Vos-laskelma'!AF276+M276</f>
        <v>22412170.485136703</v>
      </c>
    </row>
    <row r="277" spans="1:14">
      <c r="A277" s="29">
        <v>886</v>
      </c>
      <c r="B277" s="39" t="s">
        <v>275</v>
      </c>
      <c r="C277" s="48">
        <v>610030.04010000022</v>
      </c>
      <c r="D277" s="48">
        <v>754579.56955800008</v>
      </c>
      <c r="E277" s="246">
        <v>-144549.52945799986</v>
      </c>
      <c r="F277" s="92">
        <f>'Vos-laskelma'!L277+E277</f>
        <v>8770420.4705420006</v>
      </c>
      <c r="I277" s="29">
        <v>886</v>
      </c>
      <c r="J277" s="39" t="s">
        <v>275</v>
      </c>
      <c r="K277" s="48">
        <v>751407.34260000021</v>
      </c>
      <c r="L277" s="48">
        <v>620056.00332400005</v>
      </c>
      <c r="M277" s="48">
        <f t="shared" si="5"/>
        <v>131351.33927600016</v>
      </c>
      <c r="N277" s="55">
        <f>'Vos-laskelma'!AF277+M277</f>
        <v>26864151.203888614</v>
      </c>
    </row>
    <row r="278" spans="1:14">
      <c r="A278" s="29">
        <v>887</v>
      </c>
      <c r="B278" s="39" t="s">
        <v>276</v>
      </c>
      <c r="C278" s="48">
        <v>557898.98340000003</v>
      </c>
      <c r="D278" s="48">
        <v>343157.70048</v>
      </c>
      <c r="E278" s="246">
        <v>214741.28292000003</v>
      </c>
      <c r="F278" s="92">
        <f>'Vos-laskelma'!L278+E278</f>
        <v>3018884.2829200001</v>
      </c>
      <c r="I278" s="29">
        <v>887</v>
      </c>
      <c r="J278" s="39" t="s">
        <v>276</v>
      </c>
      <c r="K278" s="48">
        <v>651398.55020000006</v>
      </c>
      <c r="L278" s="48">
        <v>349047.08035999996</v>
      </c>
      <c r="M278" s="48">
        <f t="shared" si="5"/>
        <v>302351.46984000009</v>
      </c>
      <c r="N278" s="55">
        <f>'Vos-laskelma'!AF278+M278</f>
        <v>16557335.048772546</v>
      </c>
    </row>
    <row r="279" spans="1:14">
      <c r="A279" s="29">
        <v>889</v>
      </c>
      <c r="B279" s="39" t="s">
        <v>277</v>
      </c>
      <c r="C279" s="48">
        <v>208226.76</v>
      </c>
      <c r="D279" s="48">
        <v>45393.433680000002</v>
      </c>
      <c r="E279" s="246">
        <v>162833.32631999999</v>
      </c>
      <c r="F279" s="92">
        <f>'Vos-laskelma'!L279+E279</f>
        <v>5571806.32632</v>
      </c>
      <c r="I279" s="29">
        <v>889</v>
      </c>
      <c r="J279" s="39" t="s">
        <v>277</v>
      </c>
      <c r="K279" s="48">
        <v>229826.46479999999</v>
      </c>
      <c r="L279" s="48">
        <v>56070.503280000004</v>
      </c>
      <c r="M279" s="48">
        <f t="shared" si="5"/>
        <v>173755.96151999998</v>
      </c>
      <c r="N279" s="55">
        <f>'Vos-laskelma'!AF279+M279</f>
        <v>12897179.510252424</v>
      </c>
    </row>
    <row r="280" spans="1:14">
      <c r="A280" s="29">
        <v>890</v>
      </c>
      <c r="B280" s="39" t="s">
        <v>278</v>
      </c>
      <c r="C280" s="48">
        <v>117648.11940000001</v>
      </c>
      <c r="D280" s="48">
        <v>11898.672</v>
      </c>
      <c r="E280" s="246">
        <v>105749.4474</v>
      </c>
      <c r="F280" s="92">
        <f>'Vos-laskelma'!L280+E280</f>
        <v>3808183.4473999999</v>
      </c>
      <c r="I280" s="29">
        <v>890</v>
      </c>
      <c r="J280" s="39" t="s">
        <v>278</v>
      </c>
      <c r="K280" s="48">
        <v>77503.088000000003</v>
      </c>
      <c r="L280" s="48">
        <v>14904.44</v>
      </c>
      <c r="M280" s="48">
        <f t="shared" si="5"/>
        <v>62598.648000000001</v>
      </c>
      <c r="N280" s="55">
        <f>'Vos-laskelma'!AF280+M280</f>
        <v>8160322.4235734735</v>
      </c>
    </row>
    <row r="281" spans="1:14">
      <c r="A281" s="29">
        <v>892</v>
      </c>
      <c r="B281" s="39" t="s">
        <v>279</v>
      </c>
      <c r="C281" s="48">
        <v>90801.740700000009</v>
      </c>
      <c r="D281" s="48">
        <v>51417.136380000004</v>
      </c>
      <c r="E281" s="246">
        <v>39384.604320000006</v>
      </c>
      <c r="F281" s="92">
        <f>'Vos-laskelma'!L281+E281</f>
        <v>6451399.6043199999</v>
      </c>
      <c r="I281" s="29">
        <v>892</v>
      </c>
      <c r="J281" s="39" t="s">
        <v>279</v>
      </c>
      <c r="K281" s="48">
        <v>76087.166200000007</v>
      </c>
      <c r="L281" s="48">
        <v>62151.514800000004</v>
      </c>
      <c r="M281" s="48">
        <f t="shared" si="5"/>
        <v>13935.651400000002</v>
      </c>
      <c r="N281" s="55">
        <f>'Vos-laskelma'!AF281+M281</f>
        <v>10844453.559738114</v>
      </c>
    </row>
    <row r="282" spans="1:14">
      <c r="A282" s="29">
        <v>893</v>
      </c>
      <c r="B282" s="39" t="s">
        <v>280</v>
      </c>
      <c r="C282" s="48">
        <v>171043.41</v>
      </c>
      <c r="D282" s="48">
        <v>184578.14939999999</v>
      </c>
      <c r="E282" s="246">
        <v>-13534.739399999991</v>
      </c>
      <c r="F282" s="92">
        <f>'Vos-laskelma'!L282+E282</f>
        <v>8970961.2606000006</v>
      </c>
      <c r="I282" s="29">
        <v>893</v>
      </c>
      <c r="J282" s="39" t="s">
        <v>280</v>
      </c>
      <c r="K282" s="48">
        <v>147553.95600000001</v>
      </c>
      <c r="L282" s="48">
        <v>254865.92400000003</v>
      </c>
      <c r="M282" s="66">
        <f t="shared" si="5"/>
        <v>-107311.96800000002</v>
      </c>
      <c r="N282" s="55">
        <f>'Vos-laskelma'!AF282+M282</f>
        <v>24373760.953794118</v>
      </c>
    </row>
    <row r="283" spans="1:14">
      <c r="A283" s="29">
        <v>895</v>
      </c>
      <c r="B283" s="39" t="s">
        <v>281</v>
      </c>
      <c r="C283" s="48">
        <v>397192.54470000014</v>
      </c>
      <c r="D283" s="48">
        <v>147320.4327</v>
      </c>
      <c r="E283" s="246">
        <v>249872.11200000014</v>
      </c>
      <c r="F283" s="92">
        <f>'Vos-laskelma'!L283+E283</f>
        <v>7275808.1119999997</v>
      </c>
      <c r="I283" s="29">
        <v>895</v>
      </c>
      <c r="J283" s="39" t="s">
        <v>281</v>
      </c>
      <c r="K283" s="48">
        <v>314558.20620000007</v>
      </c>
      <c r="L283" s="48">
        <v>229528.37600000002</v>
      </c>
      <c r="M283" s="48">
        <f t="shared" si="5"/>
        <v>85029.830200000055</v>
      </c>
      <c r="N283" s="55">
        <f>'Vos-laskelma'!AF283+M283</f>
        <v>33962998.234553978</v>
      </c>
    </row>
    <row r="284" spans="1:14">
      <c r="A284" s="29">
        <v>905</v>
      </c>
      <c r="B284" s="39" t="s">
        <v>282</v>
      </c>
      <c r="C284" s="48">
        <v>1529053.7187000003</v>
      </c>
      <c r="D284" s="48">
        <v>7290726.8385840002</v>
      </c>
      <c r="E284" s="246">
        <v>-5761673.1198840002</v>
      </c>
      <c r="F284" s="92">
        <f>'Vos-laskelma'!L284+E284</f>
        <v>42412112.880116001</v>
      </c>
      <c r="I284" s="29">
        <v>905</v>
      </c>
      <c r="J284" s="39" t="s">
        <v>282</v>
      </c>
      <c r="K284" s="48">
        <v>1393714.1843999994</v>
      </c>
      <c r="L284" s="48">
        <v>7141454.9737799997</v>
      </c>
      <c r="M284" s="66">
        <f t="shared" si="5"/>
        <v>-5747740.78938</v>
      </c>
      <c r="N284" s="55">
        <f>'Vos-laskelma'!AF284+M284</f>
        <v>134265979.21261474</v>
      </c>
    </row>
    <row r="285" spans="1:14">
      <c r="A285" s="29">
        <v>908</v>
      </c>
      <c r="B285" s="39" t="s">
        <v>283</v>
      </c>
      <c r="C285" s="48">
        <v>395630.84399999998</v>
      </c>
      <c r="D285" s="48">
        <v>646420.64107800007</v>
      </c>
      <c r="E285" s="246">
        <v>-250789.79707800009</v>
      </c>
      <c r="F285" s="92">
        <f>'Vos-laskelma'!L285+E285</f>
        <v>12370713.202922</v>
      </c>
      <c r="I285" s="29">
        <v>908</v>
      </c>
      <c r="J285" s="39" t="s">
        <v>283</v>
      </c>
      <c r="K285" s="48">
        <v>503919.11640000006</v>
      </c>
      <c r="L285" s="48">
        <v>733462.39684000006</v>
      </c>
      <c r="M285" s="66">
        <f t="shared" si="5"/>
        <v>-229543.28044</v>
      </c>
      <c r="N285" s="55">
        <f>'Vos-laskelma'!AF285+M285</f>
        <v>46365391.41101715</v>
      </c>
    </row>
    <row r="286" spans="1:14">
      <c r="A286" s="29">
        <v>915</v>
      </c>
      <c r="B286" s="39" t="s">
        <v>284</v>
      </c>
      <c r="C286" s="48">
        <v>395928.31079999998</v>
      </c>
      <c r="D286" s="48">
        <v>227695.96205999999</v>
      </c>
      <c r="E286" s="246">
        <v>168232.34873999999</v>
      </c>
      <c r="F286" s="92">
        <f>'Vos-laskelma'!L286+E286</f>
        <v>7616639.3487400003</v>
      </c>
      <c r="I286" s="29">
        <v>915</v>
      </c>
      <c r="J286" s="39" t="s">
        <v>284</v>
      </c>
      <c r="K286" s="48">
        <v>508315.92619999999</v>
      </c>
      <c r="L286" s="48">
        <v>290249.06456000003</v>
      </c>
      <c r="M286" s="48">
        <f t="shared" si="5"/>
        <v>218066.86163999996</v>
      </c>
      <c r="N286" s="55">
        <f>'Vos-laskelma'!AF286+M286</f>
        <v>59403253.301940568</v>
      </c>
    </row>
    <row r="287" spans="1:14">
      <c r="A287" s="29">
        <v>918</v>
      </c>
      <c r="B287" s="39" t="s">
        <v>285</v>
      </c>
      <c r="C287" s="48">
        <v>101138.71200000001</v>
      </c>
      <c r="D287" s="48">
        <v>81089.449680000005</v>
      </c>
      <c r="E287" s="246">
        <v>20049.262320000009</v>
      </c>
      <c r="F287" s="92">
        <f>'Vos-laskelma'!L287+E287</f>
        <v>1079210.26232</v>
      </c>
      <c r="I287" s="29">
        <v>918</v>
      </c>
      <c r="J287" s="39" t="s">
        <v>285</v>
      </c>
      <c r="K287" s="48">
        <v>31299.324000000001</v>
      </c>
      <c r="L287" s="48">
        <v>70900.42108</v>
      </c>
      <c r="M287" s="66">
        <f t="shared" si="5"/>
        <v>-39601.09708</v>
      </c>
      <c r="N287" s="55">
        <f>'Vos-laskelma'!AF287+M287</f>
        <v>6424601.7624676358</v>
      </c>
    </row>
    <row r="288" spans="1:14">
      <c r="A288" s="29">
        <v>921</v>
      </c>
      <c r="B288" s="39" t="s">
        <v>286</v>
      </c>
      <c r="C288" s="48">
        <v>251508.17940000005</v>
      </c>
      <c r="D288" s="48">
        <v>37956.763679999996</v>
      </c>
      <c r="E288" s="246">
        <v>213551.41572000005</v>
      </c>
      <c r="F288" s="92">
        <f>'Vos-laskelma'!L288+E288</f>
        <v>3014351.4157199999</v>
      </c>
      <c r="I288" s="29">
        <v>921</v>
      </c>
      <c r="J288" s="39" t="s">
        <v>286</v>
      </c>
      <c r="K288" s="48">
        <v>238545.56220000004</v>
      </c>
      <c r="L288" s="48">
        <v>73806.78688</v>
      </c>
      <c r="M288" s="48">
        <f t="shared" si="5"/>
        <v>164738.77532000004</v>
      </c>
      <c r="N288" s="55">
        <f>'Vos-laskelma'!AF288+M288</f>
        <v>11574151.228012048</v>
      </c>
    </row>
    <row r="289" spans="1:14">
      <c r="A289" s="29">
        <v>922</v>
      </c>
      <c r="B289" s="39" t="s">
        <v>287</v>
      </c>
      <c r="C289" s="48">
        <v>119061.0867</v>
      </c>
      <c r="D289" s="48">
        <v>200998.31676000002</v>
      </c>
      <c r="E289" s="246">
        <v>-81937.230060000016</v>
      </c>
      <c r="F289" s="92">
        <f>'Vos-laskelma'!L289+E289</f>
        <v>2934078.76994</v>
      </c>
      <c r="I289" s="29">
        <v>922</v>
      </c>
      <c r="J289" s="39" t="s">
        <v>287</v>
      </c>
      <c r="K289" s="48">
        <v>165513.80620000002</v>
      </c>
      <c r="L289" s="48">
        <v>222806.47356000004</v>
      </c>
      <c r="M289" s="66">
        <f t="shared" si="5"/>
        <v>-57292.667360000021</v>
      </c>
      <c r="N289" s="55">
        <f>'Vos-laskelma'!AF289+M289</f>
        <v>7878725.4965316392</v>
      </c>
    </row>
    <row r="290" spans="1:14">
      <c r="A290" s="29">
        <v>924</v>
      </c>
      <c r="B290" s="39" t="s">
        <v>288</v>
      </c>
      <c r="C290" s="48">
        <v>35696.016000000003</v>
      </c>
      <c r="D290" s="48">
        <v>65442.695999999996</v>
      </c>
      <c r="E290" s="246">
        <v>-29746.679999999993</v>
      </c>
      <c r="F290" s="92">
        <f>'Vos-laskelma'!L290+E290</f>
        <v>3094264.32</v>
      </c>
      <c r="I290" s="29">
        <v>924</v>
      </c>
      <c r="J290" s="39" t="s">
        <v>288</v>
      </c>
      <c r="K290" s="48">
        <v>58127.316000000006</v>
      </c>
      <c r="L290" s="48">
        <v>61182.726200000005</v>
      </c>
      <c r="M290" s="66">
        <f t="shared" si="5"/>
        <v>-3055.4101999999984</v>
      </c>
      <c r="N290" s="55">
        <f>'Vos-laskelma'!AF290+M290</f>
        <v>12104612.517565127</v>
      </c>
    </row>
    <row r="291" spans="1:14">
      <c r="A291" s="29">
        <v>925</v>
      </c>
      <c r="B291" s="39" t="s">
        <v>289</v>
      </c>
      <c r="C291" s="48">
        <v>65442.695999999996</v>
      </c>
      <c r="D291" s="48">
        <v>99086.191080000004</v>
      </c>
      <c r="E291" s="246">
        <v>-33643.495080000008</v>
      </c>
      <c r="F291" s="92">
        <f>'Vos-laskelma'!L291+E291</f>
        <v>4045530.5049200002</v>
      </c>
      <c r="I291" s="29">
        <v>925</v>
      </c>
      <c r="J291" s="39" t="s">
        <v>289</v>
      </c>
      <c r="K291" s="48">
        <v>117745.076</v>
      </c>
      <c r="L291" s="48">
        <v>85730.33888000001</v>
      </c>
      <c r="M291" s="48">
        <f t="shared" si="5"/>
        <v>32014.737119999991</v>
      </c>
      <c r="N291" s="55">
        <f>'Vos-laskelma'!AF291+M291</f>
        <v>11422759.493667176</v>
      </c>
    </row>
    <row r="292" spans="1:14">
      <c r="A292" s="29">
        <v>927</v>
      </c>
      <c r="B292" s="39" t="s">
        <v>290</v>
      </c>
      <c r="C292" s="48">
        <v>976062.93750000012</v>
      </c>
      <c r="D292" s="48">
        <v>988968.53461800015</v>
      </c>
      <c r="E292" s="246">
        <v>-12905.597118000034</v>
      </c>
      <c r="F292" s="92">
        <f>'Vos-laskelma'!L292+E292</f>
        <v>20328879.402881999</v>
      </c>
      <c r="I292" s="29">
        <v>927</v>
      </c>
      <c r="J292" s="39" t="s">
        <v>290</v>
      </c>
      <c r="K292" s="48">
        <v>1069393.5699999998</v>
      </c>
      <c r="L292" s="48">
        <v>941807.09226800024</v>
      </c>
      <c r="M292" s="48">
        <f t="shared" si="5"/>
        <v>127586.47773199959</v>
      </c>
      <c r="N292" s="55">
        <f>'Vos-laskelma'!AF292+M292</f>
        <v>36255233.3129135</v>
      </c>
    </row>
    <row r="293" spans="1:14">
      <c r="A293" s="29">
        <v>931</v>
      </c>
      <c r="B293" s="39" t="s">
        <v>291</v>
      </c>
      <c r="C293" s="48">
        <v>122184.48810000002</v>
      </c>
      <c r="D293" s="48">
        <v>225182.3676</v>
      </c>
      <c r="E293" s="246">
        <v>-102997.87949999998</v>
      </c>
      <c r="F293" s="92">
        <f>'Vos-laskelma'!L293+E293</f>
        <v>9823967.1205000002</v>
      </c>
      <c r="I293" s="29">
        <v>931</v>
      </c>
      <c r="J293" s="39" t="s">
        <v>291</v>
      </c>
      <c r="K293" s="48">
        <v>111932.3444</v>
      </c>
      <c r="L293" s="48">
        <v>180343.72399999999</v>
      </c>
      <c r="M293" s="66">
        <f t="shared" si="5"/>
        <v>-68411.379599999986</v>
      </c>
      <c r="N293" s="55">
        <f>'Vos-laskelma'!AF293+M293</f>
        <v>27707755.900075775</v>
      </c>
    </row>
    <row r="294" spans="1:14">
      <c r="A294" s="29">
        <v>934</v>
      </c>
      <c r="B294" s="39" t="s">
        <v>292</v>
      </c>
      <c r="C294" s="48">
        <v>0</v>
      </c>
      <c r="D294" s="48">
        <v>2673408.4983000001</v>
      </c>
      <c r="E294" s="246">
        <v>-2673408.4983000001</v>
      </c>
      <c r="F294" s="92">
        <f>'Vos-laskelma'!L294+E294</f>
        <v>-895619.49830000009</v>
      </c>
      <c r="I294" s="29">
        <v>934</v>
      </c>
      <c r="J294" s="39" t="s">
        <v>292</v>
      </c>
      <c r="K294" s="48">
        <v>0</v>
      </c>
      <c r="L294" s="48">
        <v>2923133.2949999999</v>
      </c>
      <c r="M294" s="66">
        <f t="shared" si="5"/>
        <v>-2923133.2949999999</v>
      </c>
      <c r="N294" s="55">
        <f>'Vos-laskelma'!AF294+M294</f>
        <v>6193735.610598959</v>
      </c>
    </row>
    <row r="295" spans="1:14">
      <c r="A295" s="29">
        <v>935</v>
      </c>
      <c r="B295" s="39" t="s">
        <v>293</v>
      </c>
      <c r="C295" s="48">
        <v>1340905.9677000002</v>
      </c>
      <c r="D295" s="48">
        <v>62468.028000000006</v>
      </c>
      <c r="E295" s="246">
        <v>1278437.9397000002</v>
      </c>
      <c r="F295" s="92">
        <f>'Vos-laskelma'!L295+E295</f>
        <v>3460493.9397</v>
      </c>
      <c r="I295" s="29">
        <v>935</v>
      </c>
      <c r="J295" s="39" t="s">
        <v>293</v>
      </c>
      <c r="K295" s="48">
        <v>1500877.108</v>
      </c>
      <c r="L295" s="48">
        <v>179151.3688</v>
      </c>
      <c r="M295" s="48">
        <f t="shared" si="5"/>
        <v>1321725.7392</v>
      </c>
      <c r="N295" s="55">
        <f>'Vos-laskelma'!AF295+M295</f>
        <v>11605432.849415457</v>
      </c>
    </row>
    <row r="296" spans="1:14">
      <c r="A296" s="29">
        <v>936</v>
      </c>
      <c r="B296" s="39" t="s">
        <v>294</v>
      </c>
      <c r="C296" s="48">
        <v>211424.52810000005</v>
      </c>
      <c r="D296" s="48">
        <v>64728.775679999999</v>
      </c>
      <c r="E296" s="246">
        <v>146695.75242000006</v>
      </c>
      <c r="F296" s="92">
        <f>'Vos-laskelma'!L296+E296</f>
        <v>7763549.7524199998</v>
      </c>
      <c r="I296" s="29">
        <v>936</v>
      </c>
      <c r="J296" s="39" t="s">
        <v>294</v>
      </c>
      <c r="K296" s="48">
        <v>162607.44039999999</v>
      </c>
      <c r="L296" s="48">
        <v>89426.64</v>
      </c>
      <c r="M296" s="48">
        <f t="shared" si="5"/>
        <v>73180.800399999993</v>
      </c>
      <c r="N296" s="55">
        <f>'Vos-laskelma'!AF296+M296</f>
        <v>27918740.529953334</v>
      </c>
    </row>
    <row r="297" spans="1:14">
      <c r="A297" s="29">
        <v>946</v>
      </c>
      <c r="B297" s="39" t="s">
        <v>295</v>
      </c>
      <c r="C297" s="48">
        <v>107088.04800000001</v>
      </c>
      <c r="D297" s="48">
        <v>395958.05748000002</v>
      </c>
      <c r="E297" s="246">
        <v>-288870.00948000001</v>
      </c>
      <c r="F297" s="92">
        <f>'Vos-laskelma'!L297+E297</f>
        <v>8750692.9905200005</v>
      </c>
      <c r="I297" s="29">
        <v>946</v>
      </c>
      <c r="J297" s="39" t="s">
        <v>295</v>
      </c>
      <c r="K297" s="48">
        <v>137269.89240000001</v>
      </c>
      <c r="L297" s="48">
        <v>292276.06840000005</v>
      </c>
      <c r="M297" s="66">
        <f t="shared" si="5"/>
        <v>-155006.17600000004</v>
      </c>
      <c r="N297" s="55">
        <f>'Vos-laskelma'!AF297+M297</f>
        <v>22531853.178920027</v>
      </c>
    </row>
    <row r="298" spans="1:14">
      <c r="A298" s="29">
        <v>976</v>
      </c>
      <c r="B298" s="39" t="s">
        <v>296</v>
      </c>
      <c r="C298" s="48">
        <v>132372.726</v>
      </c>
      <c r="D298" s="48">
        <v>153195.402</v>
      </c>
      <c r="E298" s="246">
        <v>-20822.676000000007</v>
      </c>
      <c r="F298" s="92">
        <f>'Vos-laskelma'!L298+E298</f>
        <v>5306972.324</v>
      </c>
      <c r="I298" s="29">
        <v>976</v>
      </c>
      <c r="J298" s="39" t="s">
        <v>296</v>
      </c>
      <c r="K298" s="48">
        <v>119235.52</v>
      </c>
      <c r="L298" s="48">
        <v>177362.83600000001</v>
      </c>
      <c r="M298" s="66">
        <f t="shared" si="5"/>
        <v>-58127.316000000006</v>
      </c>
      <c r="N298" s="55">
        <f>'Vos-laskelma'!AF298+M298</f>
        <v>20619407.184721436</v>
      </c>
    </row>
    <row r="299" spans="1:14">
      <c r="A299" s="29">
        <v>977</v>
      </c>
      <c r="B299" s="39" t="s">
        <v>297</v>
      </c>
      <c r="C299" s="48">
        <v>511717.26270000008</v>
      </c>
      <c r="D299" s="48">
        <v>338695.6984799999</v>
      </c>
      <c r="E299" s="246">
        <v>173021.56422000017</v>
      </c>
      <c r="F299" s="92">
        <f>'Vos-laskelma'!L299+E299</f>
        <v>19168225.56422</v>
      </c>
      <c r="I299" s="29">
        <v>977</v>
      </c>
      <c r="J299" s="39" t="s">
        <v>297</v>
      </c>
      <c r="K299" s="48">
        <v>567933.68620000023</v>
      </c>
      <c r="L299" s="48">
        <v>330386.72148000007</v>
      </c>
      <c r="M299" s="48">
        <f t="shared" si="5"/>
        <v>237546.96472000016</v>
      </c>
      <c r="N299" s="55">
        <f>'Vos-laskelma'!AF299+M299</f>
        <v>48480383.651773185</v>
      </c>
    </row>
    <row r="300" spans="1:14">
      <c r="A300" s="29">
        <v>980</v>
      </c>
      <c r="B300" s="39" t="s">
        <v>298</v>
      </c>
      <c r="C300" s="48">
        <v>833130.14010000019</v>
      </c>
      <c r="D300" s="48">
        <v>2006782.4248319999</v>
      </c>
      <c r="E300" s="246">
        <v>-1173652.2847319997</v>
      </c>
      <c r="F300" s="92">
        <f>'Vos-laskelma'!L300+E300</f>
        <v>26495597.715268001</v>
      </c>
      <c r="I300" s="29">
        <v>980</v>
      </c>
      <c r="J300" s="39" t="s">
        <v>298</v>
      </c>
      <c r="K300" s="48">
        <v>867587.45240000018</v>
      </c>
      <c r="L300" s="48">
        <v>1897913.5042719997</v>
      </c>
      <c r="M300" s="66">
        <f t="shared" si="5"/>
        <v>-1030326.0518719995</v>
      </c>
      <c r="N300" s="55">
        <f>'Vos-laskelma'!AF300+M300</f>
        <v>51644814.719816655</v>
      </c>
    </row>
    <row r="301" spans="1:14">
      <c r="A301" s="29">
        <v>981</v>
      </c>
      <c r="B301" s="39" t="s">
        <v>299</v>
      </c>
      <c r="C301" s="48">
        <v>11898.672</v>
      </c>
      <c r="D301" s="48">
        <v>102626.046</v>
      </c>
      <c r="E301" s="246">
        <v>-90727.373999999996</v>
      </c>
      <c r="F301" s="92">
        <f>'Vos-laskelma'!L301+E301</f>
        <v>1720458.6259999999</v>
      </c>
      <c r="I301" s="29">
        <v>981</v>
      </c>
      <c r="J301" s="39" t="s">
        <v>299</v>
      </c>
      <c r="K301" s="48">
        <v>7452.22</v>
      </c>
      <c r="L301" s="48">
        <v>117745.076</v>
      </c>
      <c r="M301" s="66">
        <f t="shared" si="5"/>
        <v>-110292.856</v>
      </c>
      <c r="N301" s="55">
        <f>'Vos-laskelma'!AF301+M301</f>
        <v>5653163.8573573558</v>
      </c>
    </row>
    <row r="302" spans="1:14">
      <c r="A302" s="29">
        <v>989</v>
      </c>
      <c r="B302" s="39" t="s">
        <v>300</v>
      </c>
      <c r="C302" s="48">
        <v>221910.23279999997</v>
      </c>
      <c r="D302" s="48">
        <v>7436.67</v>
      </c>
      <c r="E302" s="246">
        <v>214473.56279999996</v>
      </c>
      <c r="F302" s="92">
        <f>'Vos-laskelma'!L302+E302</f>
        <v>2592550.5628</v>
      </c>
      <c r="I302" s="29">
        <v>989</v>
      </c>
      <c r="J302" s="39" t="s">
        <v>300</v>
      </c>
      <c r="K302" s="48">
        <v>228112.45419999998</v>
      </c>
      <c r="L302" s="48">
        <v>50675.096000000005</v>
      </c>
      <c r="M302" s="48">
        <f t="shared" si="5"/>
        <v>177437.35819999996</v>
      </c>
      <c r="N302" s="55">
        <f>'Vos-laskelma'!AF302+M302</f>
        <v>20266991.443495549</v>
      </c>
    </row>
    <row r="303" spans="1:14">
      <c r="A303" s="29">
        <v>992</v>
      </c>
      <c r="B303" s="39" t="s">
        <v>301</v>
      </c>
      <c r="C303" s="48">
        <v>267943.22009999998</v>
      </c>
      <c r="D303" s="48">
        <v>398159.31180000014</v>
      </c>
      <c r="E303" s="246">
        <v>-130216.09170000016</v>
      </c>
      <c r="F303" s="92">
        <f>'Vos-laskelma'!L303+E303</f>
        <v>15555919.908299999</v>
      </c>
      <c r="I303" s="29">
        <v>992</v>
      </c>
      <c r="J303" s="39" t="s">
        <v>301</v>
      </c>
      <c r="K303" s="48">
        <v>260976.7444</v>
      </c>
      <c r="L303" s="48">
        <v>388841.93515999999</v>
      </c>
      <c r="M303" s="66">
        <f t="shared" si="5"/>
        <v>-127865.19076</v>
      </c>
      <c r="N303" s="55">
        <f>'Vos-laskelma'!AF303+M303</f>
        <v>52117304.774136856</v>
      </c>
    </row>
    <row r="304" spans="1:14">
      <c r="I304" s="32"/>
      <c r="J304" s="33"/>
      <c r="K304" s="56"/>
      <c r="L304" s="56"/>
      <c r="M304" s="56"/>
    </row>
    <row r="305" spans="9:13">
      <c r="I305" s="32"/>
      <c r="J305" s="33"/>
      <c r="K305" s="56"/>
      <c r="L305" s="56"/>
      <c r="M305" s="56"/>
    </row>
    <row r="306" spans="9:13">
      <c r="I306" s="32"/>
      <c r="J306" s="33"/>
      <c r="K306" s="56"/>
      <c r="L306" s="56"/>
      <c r="M306" s="56"/>
    </row>
    <row r="307" spans="9:13">
      <c r="I307" s="32"/>
      <c r="J307" s="33"/>
      <c r="K307" s="56"/>
      <c r="L307" s="56"/>
      <c r="M307" s="56"/>
    </row>
    <row r="308" spans="9:13">
      <c r="I308" s="38"/>
      <c r="J308" s="25"/>
      <c r="K308" s="56"/>
      <c r="L308" s="56"/>
      <c r="M308" s="56"/>
    </row>
    <row r="309" spans="9:13">
      <c r="I309" s="38"/>
      <c r="J309" s="25"/>
      <c r="K309" s="56"/>
      <c r="L309" s="56"/>
      <c r="M309" s="56"/>
    </row>
    <row r="310" spans="9:13">
      <c r="I310" s="38"/>
      <c r="J310" s="25"/>
      <c r="K310" s="56"/>
      <c r="L310" s="56"/>
      <c r="M310" s="56"/>
    </row>
    <row r="311" spans="9:13">
      <c r="I311" s="38"/>
      <c r="J311" s="25"/>
      <c r="K311" s="56"/>
      <c r="L311" s="56"/>
      <c r="M311" s="56"/>
    </row>
    <row r="312" spans="9:13">
      <c r="I312" s="38"/>
      <c r="J312" s="25"/>
      <c r="K312" s="56"/>
      <c r="L312" s="56"/>
      <c r="M312" s="56"/>
    </row>
    <row r="313" spans="9:13">
      <c r="I313" s="38"/>
      <c r="J313" s="25"/>
    </row>
    <row r="314" spans="9:13">
      <c r="I314" s="38"/>
      <c r="J314" s="25"/>
    </row>
    <row r="315" spans="9:13">
      <c r="I315" s="38"/>
      <c r="J315" s="25"/>
    </row>
    <row r="316" spans="9:13">
      <c r="I316" s="38"/>
      <c r="J316" s="25"/>
    </row>
    <row r="317" spans="9:13">
      <c r="I317" s="38"/>
      <c r="J317" s="25"/>
    </row>
    <row r="318" spans="9:13">
      <c r="I318" s="29"/>
      <c r="J318" s="25"/>
    </row>
    <row r="319" spans="9:13">
      <c r="I319" s="29"/>
      <c r="J319" s="25"/>
    </row>
    <row r="320" spans="9:13">
      <c r="I320" s="29"/>
      <c r="J320" s="41"/>
    </row>
    <row r="321" spans="9:10">
      <c r="I321" s="29"/>
      <c r="J321" s="25"/>
    </row>
    <row r="322" spans="9:10">
      <c r="I322" s="29"/>
      <c r="J322" s="25"/>
    </row>
    <row r="323" spans="9:10">
      <c r="I323" s="29"/>
      <c r="J323" s="25"/>
    </row>
    <row r="324" spans="9:10">
      <c r="I324" s="29"/>
      <c r="J324" s="25"/>
    </row>
    <row r="325" spans="9:10">
      <c r="I325" s="29"/>
      <c r="J325" s="43"/>
    </row>
    <row r="326" spans="9:10">
      <c r="I326" s="44"/>
      <c r="J326" s="43"/>
    </row>
    <row r="327" spans="9:10">
      <c r="I327" s="29"/>
      <c r="J327" s="25"/>
    </row>
    <row r="328" spans="9:10">
      <c r="I328" s="29"/>
      <c r="J328" s="25"/>
    </row>
    <row r="329" spans="9:10">
      <c r="I329" s="29"/>
      <c r="J329" s="25"/>
    </row>
    <row r="330" spans="9:10">
      <c r="I330" s="44"/>
      <c r="J330" s="25"/>
    </row>
    <row r="331" spans="9:10">
      <c r="I331" s="29"/>
      <c r="J331" s="25"/>
    </row>
    <row r="332" spans="9:10">
      <c r="I332" s="29"/>
      <c r="J332" s="25"/>
    </row>
    <row r="333" spans="9:10">
      <c r="I333" s="57"/>
    </row>
    <row r="334" spans="9:10">
      <c r="I334" s="57"/>
      <c r="J334" s="58"/>
    </row>
  </sheetData>
  <autoFilter ref="A10:N10" xr:uid="{36AAFA82-0957-4F64-B6A0-945E57961547}"/>
  <sortState xmlns:xlrd2="http://schemas.microsoft.com/office/spreadsheetml/2017/richdata2" ref="I11:N303">
    <sortCondition ref="I11:I303"/>
  </sortState>
  <phoneticPr fontId="50" type="noConversion"/>
  <conditionalFormatting sqref="C10:E303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EE12-A20A-49E4-B69B-137F05B60679}">
  <dimension ref="A1:X33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4" sqref="A4"/>
    </sheetView>
  </sheetViews>
  <sheetFormatPr defaultRowHeight="13.8"/>
  <cols>
    <col min="1" max="1" width="6.109375" style="123" customWidth="1"/>
    <col min="2" max="2" width="17.44140625" style="114" customWidth="1"/>
    <col min="3" max="3" width="11.33203125" style="115" bestFit="1" customWidth="1"/>
    <col min="4" max="4" width="14.44140625" style="115" hidden="1" customWidth="1"/>
    <col min="5" max="5" width="15.77734375" style="115" hidden="1" customWidth="1"/>
    <col min="6" max="6" width="13" style="115" customWidth="1"/>
    <col min="7" max="7" width="11.5546875" style="142" hidden="1" customWidth="1"/>
    <col min="8" max="8" width="17.6640625" style="143" hidden="1" customWidth="1"/>
    <col min="9" max="9" width="14.44140625" style="143" bestFit="1" customWidth="1"/>
    <col min="10" max="10" width="10.77734375" style="119" customWidth="1"/>
    <col min="11" max="11" width="11.109375" style="121" bestFit="1" customWidth="1"/>
    <col min="12" max="12" width="8.5546875" style="121" bestFit="1" customWidth="1"/>
    <col min="13" max="13" width="11.6640625" style="121" bestFit="1" customWidth="1"/>
    <col min="14" max="14" width="11.33203125" style="121" bestFit="1" customWidth="1"/>
    <col min="15" max="15" width="11" style="121" bestFit="1" customWidth="1"/>
    <col min="16" max="16" width="11.21875" style="121" customWidth="1"/>
    <col min="17" max="18" width="16" style="121" bestFit="1" customWidth="1"/>
    <col min="19" max="19" width="15.109375" style="122" bestFit="1" customWidth="1"/>
    <col min="20" max="20" width="13.77734375" style="115" bestFit="1" customWidth="1"/>
    <col min="21" max="21" width="13.21875" style="123" bestFit="1" customWidth="1"/>
    <col min="22" max="22" width="13.5546875" style="123" customWidth="1"/>
    <col min="23" max="23" width="14" style="144" bestFit="1" customWidth="1"/>
    <col min="24" max="24" width="10.6640625" style="125" customWidth="1"/>
    <col min="25" max="16384" width="8.88671875" style="121"/>
  </cols>
  <sheetData>
    <row r="1" spans="1:24" ht="30.6">
      <c r="A1" s="186" t="s">
        <v>337</v>
      </c>
      <c r="C1" s="183"/>
      <c r="F1" s="116"/>
      <c r="G1" s="116"/>
      <c r="H1" s="117"/>
      <c r="I1" s="118"/>
      <c r="K1" s="120"/>
      <c r="W1" s="124"/>
    </row>
    <row r="2" spans="1:24" s="219" customFormat="1" ht="17.399999999999999">
      <c r="A2" s="219" t="s">
        <v>366</v>
      </c>
      <c r="B2" s="187"/>
      <c r="C2" s="88"/>
      <c r="D2" s="89"/>
      <c r="E2" s="89"/>
      <c r="F2" s="220" t="s">
        <v>338</v>
      </c>
      <c r="G2" s="221"/>
      <c r="H2" s="222"/>
      <c r="I2" s="222"/>
      <c r="J2" s="223"/>
      <c r="K2" s="190"/>
      <c r="L2" s="190"/>
      <c r="M2" s="190"/>
      <c r="N2" s="190"/>
      <c r="O2" s="190"/>
      <c r="P2" s="190"/>
      <c r="Q2" s="190"/>
      <c r="R2" s="190"/>
      <c r="S2" s="224"/>
      <c r="T2" s="89"/>
      <c r="U2" s="198"/>
      <c r="V2" s="198"/>
      <c r="W2" s="225"/>
    </row>
    <row r="3" spans="1:24">
      <c r="A3" s="75" t="s">
        <v>371</v>
      </c>
      <c r="B3" s="131"/>
      <c r="C3" s="184"/>
      <c r="D3" s="126"/>
      <c r="E3" s="126"/>
      <c r="F3" s="126"/>
      <c r="G3" s="126"/>
      <c r="H3" s="126"/>
      <c r="I3" s="132"/>
      <c r="J3" s="133"/>
      <c r="K3" s="134"/>
      <c r="L3" s="134"/>
      <c r="M3" s="134"/>
      <c r="N3" s="134"/>
      <c r="O3" s="134"/>
      <c r="P3" s="135"/>
      <c r="Q3" s="134"/>
      <c r="R3" s="134"/>
      <c r="S3" s="126"/>
      <c r="T3" s="126"/>
      <c r="U3" s="127"/>
      <c r="V3" s="127"/>
      <c r="W3" s="130"/>
      <c r="X3" s="226"/>
    </row>
    <row r="4" spans="1:24" ht="14.4">
      <c r="A4" s="75" t="s">
        <v>339</v>
      </c>
      <c r="B4" s="137"/>
      <c r="C4" s="184"/>
      <c r="D4" s="126"/>
      <c r="E4" s="126"/>
      <c r="F4" s="126"/>
      <c r="G4" s="126"/>
      <c r="H4" s="127"/>
      <c r="I4" s="127"/>
      <c r="J4" s="128"/>
      <c r="K4" s="138"/>
      <c r="L4" s="138"/>
      <c r="M4" s="138"/>
      <c r="N4" s="138"/>
      <c r="O4" s="138"/>
      <c r="P4" s="138"/>
      <c r="Q4" s="138"/>
      <c r="R4" s="138"/>
      <c r="S4" s="129"/>
      <c r="T4" s="139"/>
      <c r="U4" s="140"/>
      <c r="V4" s="140"/>
      <c r="W4" s="141"/>
      <c r="X4" s="121"/>
    </row>
    <row r="5" spans="1:24" ht="14.4">
      <c r="A5" s="75" t="s">
        <v>340</v>
      </c>
      <c r="B5" s="137"/>
      <c r="C5" s="184"/>
      <c r="D5" s="126"/>
      <c r="E5" s="126"/>
      <c r="F5" s="126"/>
      <c r="G5" s="126"/>
      <c r="H5" s="127"/>
      <c r="I5" s="127"/>
      <c r="J5" s="128"/>
      <c r="K5" s="138"/>
      <c r="L5" s="138"/>
      <c r="M5" s="138"/>
      <c r="N5" s="138"/>
      <c r="O5" s="138"/>
      <c r="P5" s="138"/>
      <c r="Q5" s="138"/>
      <c r="R5" s="138"/>
      <c r="S5" s="129"/>
      <c r="T5" s="139"/>
      <c r="U5" s="140"/>
      <c r="V5" s="140"/>
      <c r="W5" s="141"/>
      <c r="X5" s="121"/>
    </row>
    <row r="6" spans="1:24" ht="14.4">
      <c r="A6" s="75" t="s">
        <v>341</v>
      </c>
      <c r="B6" s="137"/>
      <c r="C6" s="184"/>
      <c r="D6" s="126"/>
      <c r="E6" s="126"/>
      <c r="F6" s="126"/>
      <c r="G6" s="126"/>
      <c r="H6" s="127"/>
      <c r="I6" s="127"/>
      <c r="J6" s="128"/>
      <c r="K6" s="138"/>
      <c r="L6" s="138"/>
      <c r="M6" s="138"/>
      <c r="N6" s="138"/>
      <c r="O6" s="138"/>
      <c r="P6" s="138"/>
      <c r="Q6" s="138"/>
      <c r="R6" s="138"/>
      <c r="S6" s="129"/>
      <c r="T6" s="139"/>
      <c r="U6" s="140"/>
      <c r="V6" s="140"/>
      <c r="W6" s="141"/>
      <c r="X6" s="121"/>
    </row>
    <row r="7" spans="1:24" ht="14.4">
      <c r="A7" s="113" t="s">
        <v>370</v>
      </c>
      <c r="B7" s="213"/>
      <c r="C7" s="184"/>
      <c r="D7" s="126"/>
      <c r="E7" s="126"/>
      <c r="F7" s="126"/>
      <c r="G7" s="227"/>
      <c r="H7" s="127"/>
      <c r="I7" s="127"/>
      <c r="J7" s="128"/>
      <c r="S7" s="129"/>
      <c r="T7" s="126"/>
      <c r="U7" s="189"/>
      <c r="V7" s="189"/>
      <c r="W7" s="214"/>
      <c r="X7" s="121"/>
    </row>
    <row r="8" spans="1:24">
      <c r="A8" s="121"/>
      <c r="B8" s="145"/>
      <c r="C8" s="184"/>
      <c r="D8" s="131"/>
      <c r="E8" s="131"/>
      <c r="F8" s="131"/>
      <c r="G8" s="131"/>
      <c r="H8" s="131"/>
      <c r="I8" s="131"/>
      <c r="J8" s="146"/>
      <c r="K8" s="147" t="s">
        <v>342</v>
      </c>
      <c r="L8" s="148"/>
      <c r="M8" s="148"/>
      <c r="N8" s="148"/>
      <c r="O8" s="148"/>
      <c r="P8" s="149" t="s">
        <v>343</v>
      </c>
      <c r="Q8" s="149"/>
      <c r="R8" s="149"/>
      <c r="S8" s="131"/>
      <c r="T8" s="131"/>
      <c r="U8" s="131"/>
      <c r="V8" s="131"/>
      <c r="W8" s="131"/>
    </row>
    <row r="9" spans="1:24" s="150" customFormat="1" ht="69">
      <c r="A9" s="150" t="s">
        <v>335</v>
      </c>
      <c r="B9" s="151" t="s">
        <v>7</v>
      </c>
      <c r="C9" s="185" t="s">
        <v>344</v>
      </c>
      <c r="D9" s="152" t="s">
        <v>345</v>
      </c>
      <c r="E9" s="152" t="s">
        <v>346</v>
      </c>
      <c r="F9" s="152" t="s">
        <v>347</v>
      </c>
      <c r="G9" s="153" t="s">
        <v>348</v>
      </c>
      <c r="H9" s="153" t="s">
        <v>349</v>
      </c>
      <c r="I9" s="153" t="s">
        <v>350</v>
      </c>
      <c r="J9" s="154" t="s">
        <v>351</v>
      </c>
      <c r="K9" s="155" t="s">
        <v>352</v>
      </c>
      <c r="L9" s="155" t="s">
        <v>353</v>
      </c>
      <c r="M9" s="155" t="s">
        <v>354</v>
      </c>
      <c r="N9" s="155" t="s">
        <v>355</v>
      </c>
      <c r="O9" s="155" t="s">
        <v>356</v>
      </c>
      <c r="P9" s="156" t="s">
        <v>357</v>
      </c>
      <c r="Q9" s="157" t="s">
        <v>336</v>
      </c>
      <c r="R9" s="157" t="s">
        <v>334</v>
      </c>
      <c r="S9" s="152" t="s">
        <v>358</v>
      </c>
      <c r="T9" s="152" t="s">
        <v>359</v>
      </c>
      <c r="U9" s="152" t="s">
        <v>360</v>
      </c>
      <c r="V9" s="152" t="s">
        <v>361</v>
      </c>
      <c r="W9" s="151" t="s">
        <v>362</v>
      </c>
    </row>
    <row r="10" spans="1:24" s="164" customFormat="1" ht="14.4" thickBot="1">
      <c r="A10" s="158"/>
      <c r="B10" s="158" t="s">
        <v>8</v>
      </c>
      <c r="C10" s="159">
        <f t="shared" ref="C10:E10" si="0">SUM(C11:C303)</f>
        <v>5517897</v>
      </c>
      <c r="D10" s="159">
        <f t="shared" si="0"/>
        <v>7997409535.7199974</v>
      </c>
      <c r="E10" s="159">
        <f t="shared" si="0"/>
        <v>1616899361.0769379</v>
      </c>
      <c r="F10" s="159">
        <f>SUM(F11:F303)</f>
        <v>9614308896.7969322</v>
      </c>
      <c r="G10" s="212">
        <v>1357.49</v>
      </c>
      <c r="H10" s="159">
        <f t="shared" ref="H10:I10" si="1">SUM(H11:H303)</f>
        <v>7490489998.5300007</v>
      </c>
      <c r="I10" s="159">
        <f t="shared" si="1"/>
        <v>2123818898.2669368</v>
      </c>
      <c r="J10" s="160">
        <f>I10/F10</f>
        <v>0.22090187875849301</v>
      </c>
      <c r="K10" s="161">
        <f>SUM(K11:K303)</f>
        <v>64692444.09983734</v>
      </c>
      <c r="L10" s="161">
        <f t="shared" ref="L10:P10" si="2">SUM(L11:L303)</f>
        <v>1151098.48</v>
      </c>
      <c r="M10" s="161">
        <f t="shared" si="2"/>
        <v>70383578.26639767</v>
      </c>
      <c r="N10" s="161">
        <f t="shared" si="2"/>
        <v>104067537.41999997</v>
      </c>
      <c r="O10" s="161">
        <f t="shared" si="2"/>
        <v>29400068.404098451</v>
      </c>
      <c r="P10" s="211">
        <f t="shared" si="2"/>
        <v>-498148949.14200032</v>
      </c>
      <c r="Q10" s="162">
        <v>-3590914.7967749638</v>
      </c>
      <c r="R10" s="162">
        <v>-3.6880373954772949E-7</v>
      </c>
      <c r="S10" s="159">
        <f>SUM(S11:S303)</f>
        <v>1891773760.9984949</v>
      </c>
      <c r="T10" s="159">
        <f>SUM(T11:T303)</f>
        <v>815416128.62295687</v>
      </c>
      <c r="U10" s="159">
        <f>SUM(U11:U303)</f>
        <v>2707189889.6214523</v>
      </c>
      <c r="V10" s="159">
        <f>SUM(V11:V303)</f>
        <v>819000000.00000083</v>
      </c>
      <c r="W10" s="159">
        <f>SUM(W11:W303)</f>
        <v>3526189889.6214538</v>
      </c>
      <c r="X10" s="163"/>
    </row>
    <row r="11" spans="1:24" s="174" customFormat="1">
      <c r="A11" s="100">
        <v>5</v>
      </c>
      <c r="B11" s="95" t="s">
        <v>9</v>
      </c>
      <c r="C11" s="96">
        <v>9311</v>
      </c>
      <c r="D11" s="96">
        <v>15081065.970000001</v>
      </c>
      <c r="E11" s="96">
        <v>1898399.8578378963</v>
      </c>
      <c r="F11" s="96">
        <v>16979465.827837896</v>
      </c>
      <c r="G11" s="165">
        <v>1357.49</v>
      </c>
      <c r="H11" s="166">
        <v>12639589.390000001</v>
      </c>
      <c r="I11" s="166">
        <v>4339876.437837895</v>
      </c>
      <c r="J11" s="167">
        <f>I11/F11</f>
        <v>0.25559558126514509</v>
      </c>
      <c r="K11" s="168">
        <v>342097.95876266662</v>
      </c>
      <c r="L11" s="168">
        <v>0</v>
      </c>
      <c r="M11" s="168">
        <v>119142.70540100685</v>
      </c>
      <c r="N11" s="168">
        <v>154474.6495058478</v>
      </c>
      <c r="O11" s="168">
        <v>0</v>
      </c>
      <c r="P11" s="169">
        <v>-523276.79</v>
      </c>
      <c r="Q11" s="169">
        <v>1879209.0567288417</v>
      </c>
      <c r="R11" s="170">
        <v>504932.33530029096</v>
      </c>
      <c r="S11" s="96">
        <v>6816456.353536549</v>
      </c>
      <c r="T11" s="171">
        <v>5462511.7105114404</v>
      </c>
      <c r="U11" s="172">
        <v>12278968.064047989</v>
      </c>
      <c r="V11" s="172">
        <v>1913167.1043521855</v>
      </c>
      <c r="W11" s="71">
        <f>U11+V11</f>
        <v>14192135.168400174</v>
      </c>
      <c r="X11" s="173"/>
    </row>
    <row r="12" spans="1:24" s="174" customFormat="1">
      <c r="A12" s="100">
        <v>9</v>
      </c>
      <c r="B12" s="95" t="s">
        <v>10</v>
      </c>
      <c r="C12" s="96">
        <v>2491</v>
      </c>
      <c r="D12" s="96">
        <v>4528488.9000000004</v>
      </c>
      <c r="E12" s="96">
        <v>401828.45266534924</v>
      </c>
      <c r="F12" s="96">
        <v>4930317.3526653498</v>
      </c>
      <c r="G12" s="165">
        <v>1357.49</v>
      </c>
      <c r="H12" s="166">
        <v>3381507.59</v>
      </c>
      <c r="I12" s="166">
        <v>1548809.76266535</v>
      </c>
      <c r="J12" s="167">
        <f t="shared" ref="J12:J75" si="3">I12/F12</f>
        <v>0.31413997353092432</v>
      </c>
      <c r="K12" s="168">
        <v>4293.4477440000001</v>
      </c>
      <c r="L12" s="168">
        <v>0</v>
      </c>
      <c r="M12" s="168">
        <v>22984.557931987798</v>
      </c>
      <c r="N12" s="168">
        <v>42384.93377544883</v>
      </c>
      <c r="O12" s="168">
        <v>0</v>
      </c>
      <c r="P12" s="169">
        <v>-111193.66500000001</v>
      </c>
      <c r="Q12" s="169">
        <v>443439.5488029861</v>
      </c>
      <c r="R12" s="170">
        <v>50352.41096800987</v>
      </c>
      <c r="S12" s="96">
        <v>2001070.9968877826</v>
      </c>
      <c r="T12" s="171">
        <v>1648227.2631641994</v>
      </c>
      <c r="U12" s="172">
        <v>3649298.260051982</v>
      </c>
      <c r="V12" s="172">
        <v>507613.53713668039</v>
      </c>
      <c r="W12" s="71">
        <f t="shared" ref="W12:W75" si="4">U12+V12</f>
        <v>4156911.7971886625</v>
      </c>
      <c r="X12" s="173"/>
    </row>
    <row r="13" spans="1:24" s="174" customFormat="1">
      <c r="A13" s="100">
        <v>10</v>
      </c>
      <c r="B13" s="95" t="s">
        <v>11</v>
      </c>
      <c r="C13" s="96">
        <v>11197</v>
      </c>
      <c r="D13" s="96">
        <v>17600054.07</v>
      </c>
      <c r="E13" s="96">
        <v>1885376.0642691678</v>
      </c>
      <c r="F13" s="96">
        <v>19485430.134269167</v>
      </c>
      <c r="G13" s="165">
        <v>1357.49</v>
      </c>
      <c r="H13" s="166">
        <v>15199815.529999999</v>
      </c>
      <c r="I13" s="166">
        <v>4285614.6042691674</v>
      </c>
      <c r="J13" s="167">
        <f t="shared" si="3"/>
        <v>0.21993944063528914</v>
      </c>
      <c r="K13" s="168">
        <v>372885.30071466661</v>
      </c>
      <c r="L13" s="168">
        <v>0</v>
      </c>
      <c r="M13" s="168">
        <v>138124.25304565477</v>
      </c>
      <c r="N13" s="168">
        <v>202673.17058268582</v>
      </c>
      <c r="O13" s="168">
        <v>0</v>
      </c>
      <c r="P13" s="169">
        <v>-700718.85499999998</v>
      </c>
      <c r="Q13" s="169">
        <v>476650.52694299136</v>
      </c>
      <c r="R13" s="170">
        <v>-585219.92621367669</v>
      </c>
      <c r="S13" s="96">
        <v>4190009.0743414895</v>
      </c>
      <c r="T13" s="171">
        <v>6449463.2508941619</v>
      </c>
      <c r="U13" s="172">
        <v>10639472.325235652</v>
      </c>
      <c r="V13" s="172">
        <v>2356530.7267407016</v>
      </c>
      <c r="W13" s="71">
        <f t="shared" si="4"/>
        <v>12996003.051976353</v>
      </c>
      <c r="X13" s="173"/>
    </row>
    <row r="14" spans="1:24" s="174" customFormat="1">
      <c r="A14" s="100">
        <v>16</v>
      </c>
      <c r="B14" s="95" t="s">
        <v>12</v>
      </c>
      <c r="C14" s="96">
        <v>8033</v>
      </c>
      <c r="D14" s="96">
        <v>10431824.660000002</v>
      </c>
      <c r="E14" s="96">
        <v>1646647.9887744868</v>
      </c>
      <c r="F14" s="96">
        <v>12078472.64877449</v>
      </c>
      <c r="G14" s="165">
        <v>1357.49</v>
      </c>
      <c r="H14" s="166">
        <v>10904717.17</v>
      </c>
      <c r="I14" s="166">
        <v>1173755.4787744898</v>
      </c>
      <c r="J14" s="167">
        <f t="shared" si="3"/>
        <v>9.7177475406510255E-2</v>
      </c>
      <c r="K14" s="168">
        <v>0</v>
      </c>
      <c r="L14" s="168">
        <v>0</v>
      </c>
      <c r="M14" s="168">
        <v>81648.565273976332</v>
      </c>
      <c r="N14" s="168">
        <v>159263.80323777898</v>
      </c>
      <c r="O14" s="168">
        <v>0</v>
      </c>
      <c r="P14" s="169">
        <v>-488809.10499999998</v>
      </c>
      <c r="Q14" s="169">
        <v>3540836.0920584123</v>
      </c>
      <c r="R14" s="170">
        <v>3051370.3678099574</v>
      </c>
      <c r="S14" s="96">
        <v>7518065.202154614</v>
      </c>
      <c r="T14" s="171">
        <v>2355477.8721798025</v>
      </c>
      <c r="U14" s="172">
        <v>9873543.0743344165</v>
      </c>
      <c r="V14" s="172">
        <v>1369693.3907009659</v>
      </c>
      <c r="W14" s="71">
        <f t="shared" si="4"/>
        <v>11243236.465035383</v>
      </c>
      <c r="X14" s="173"/>
    </row>
    <row r="15" spans="1:24" s="174" customFormat="1">
      <c r="A15" s="100">
        <v>18</v>
      </c>
      <c r="B15" s="95" t="s">
        <v>13</v>
      </c>
      <c r="C15" s="96">
        <v>4847</v>
      </c>
      <c r="D15" s="96">
        <v>8274689.7999999998</v>
      </c>
      <c r="E15" s="96">
        <v>823550.15463220561</v>
      </c>
      <c r="F15" s="96">
        <v>9098239.9546322059</v>
      </c>
      <c r="G15" s="165">
        <v>1357.49</v>
      </c>
      <c r="H15" s="166">
        <v>6579754.0300000003</v>
      </c>
      <c r="I15" s="166">
        <v>2518485.9246322056</v>
      </c>
      <c r="J15" s="167">
        <f t="shared" si="3"/>
        <v>0.276810233318804</v>
      </c>
      <c r="K15" s="168">
        <v>0</v>
      </c>
      <c r="L15" s="168">
        <v>0</v>
      </c>
      <c r="M15" s="168">
        <v>38919.499797501681</v>
      </c>
      <c r="N15" s="168">
        <v>55565.854178709553</v>
      </c>
      <c r="O15" s="168">
        <v>0</v>
      </c>
      <c r="P15" s="169">
        <v>-246095.15</v>
      </c>
      <c r="Q15" s="169">
        <v>-654209.03827579878</v>
      </c>
      <c r="R15" s="170">
        <v>-460779.97007387754</v>
      </c>
      <c r="S15" s="96">
        <v>1251887.1202587401</v>
      </c>
      <c r="T15" s="171">
        <v>1275164.2632004984</v>
      </c>
      <c r="U15" s="172">
        <v>2527051.3834592383</v>
      </c>
      <c r="V15" s="172">
        <v>821877.82779781998</v>
      </c>
      <c r="W15" s="71">
        <f t="shared" si="4"/>
        <v>3348929.2112570582</v>
      </c>
      <c r="X15" s="173"/>
    </row>
    <row r="16" spans="1:24" s="174" customFormat="1">
      <c r="A16" s="100">
        <v>19</v>
      </c>
      <c r="B16" s="95" t="s">
        <v>14</v>
      </c>
      <c r="C16" s="96">
        <v>3955</v>
      </c>
      <c r="D16" s="96">
        <v>6945152.7999999998</v>
      </c>
      <c r="E16" s="96">
        <v>517456.19610505685</v>
      </c>
      <c r="F16" s="96">
        <v>7462608.9961050563</v>
      </c>
      <c r="G16" s="165">
        <v>1357.49</v>
      </c>
      <c r="H16" s="166">
        <v>5368872.9500000002</v>
      </c>
      <c r="I16" s="166">
        <v>2093736.0461050561</v>
      </c>
      <c r="J16" s="167">
        <f t="shared" si="3"/>
        <v>0.28056354650201226</v>
      </c>
      <c r="K16" s="168">
        <v>0</v>
      </c>
      <c r="L16" s="168">
        <v>0</v>
      </c>
      <c r="M16" s="168">
        <v>33081.900250879553</v>
      </c>
      <c r="N16" s="168">
        <v>59169.163453949019</v>
      </c>
      <c r="O16" s="168">
        <v>0</v>
      </c>
      <c r="P16" s="169">
        <v>-203833.80000000002</v>
      </c>
      <c r="Q16" s="169">
        <v>33268.479509035387</v>
      </c>
      <c r="R16" s="170">
        <v>-282630.19735595456</v>
      </c>
      <c r="S16" s="96">
        <v>1732791.5919629657</v>
      </c>
      <c r="T16" s="171">
        <v>1675728.8415365168</v>
      </c>
      <c r="U16" s="172">
        <v>3408520.4334994825</v>
      </c>
      <c r="V16" s="172">
        <v>646881.81082533812</v>
      </c>
      <c r="W16" s="71">
        <f t="shared" si="4"/>
        <v>4055402.2443248206</v>
      </c>
      <c r="X16" s="173"/>
    </row>
    <row r="17" spans="1:24" s="174" customFormat="1">
      <c r="A17" s="100">
        <v>20</v>
      </c>
      <c r="B17" s="95" t="s">
        <v>15</v>
      </c>
      <c r="C17" s="96">
        <v>16467</v>
      </c>
      <c r="D17" s="96">
        <v>25644301.800000001</v>
      </c>
      <c r="E17" s="96">
        <v>2299419.53838058</v>
      </c>
      <c r="F17" s="96">
        <v>27943721.338380583</v>
      </c>
      <c r="G17" s="165">
        <v>1357.49</v>
      </c>
      <c r="H17" s="166">
        <v>22353787.830000002</v>
      </c>
      <c r="I17" s="166">
        <v>5589933.5083805807</v>
      </c>
      <c r="J17" s="167">
        <f t="shared" si="3"/>
        <v>0.20004255842269766</v>
      </c>
      <c r="K17" s="168">
        <v>0</v>
      </c>
      <c r="L17" s="168">
        <v>0</v>
      </c>
      <c r="M17" s="168">
        <v>142076.53480738026</v>
      </c>
      <c r="N17" s="168">
        <v>196280.78984098448</v>
      </c>
      <c r="O17" s="168">
        <v>0</v>
      </c>
      <c r="P17" s="169">
        <v>-1373007.1800000002</v>
      </c>
      <c r="Q17" s="169">
        <v>-1714207.2295931785</v>
      </c>
      <c r="R17" s="170">
        <v>-1810467.7290828938</v>
      </c>
      <c r="S17" s="96">
        <v>1030608.6943528727</v>
      </c>
      <c r="T17" s="171">
        <v>7622272.4467263762</v>
      </c>
      <c r="U17" s="172">
        <v>8652881.1410792489</v>
      </c>
      <c r="V17" s="172">
        <v>2710018.7798919412</v>
      </c>
      <c r="W17" s="71">
        <f t="shared" si="4"/>
        <v>11362899.920971191</v>
      </c>
      <c r="X17" s="173"/>
    </row>
    <row r="18" spans="1:24" s="174" customFormat="1">
      <c r="A18" s="100">
        <v>46</v>
      </c>
      <c r="B18" s="95" t="s">
        <v>16</v>
      </c>
      <c r="C18" s="96">
        <v>1362</v>
      </c>
      <c r="D18" s="96">
        <v>1532006.6400000001</v>
      </c>
      <c r="E18" s="96">
        <v>970159.56518027105</v>
      </c>
      <c r="F18" s="96">
        <v>2502166.2051802711</v>
      </c>
      <c r="G18" s="165">
        <v>1357.49</v>
      </c>
      <c r="H18" s="166">
        <v>1848901.3800000001</v>
      </c>
      <c r="I18" s="166">
        <v>653264.82518027094</v>
      </c>
      <c r="J18" s="167">
        <f t="shared" si="3"/>
        <v>0.26107970918470852</v>
      </c>
      <c r="K18" s="168">
        <v>161342.14953599998</v>
      </c>
      <c r="L18" s="168">
        <v>0</v>
      </c>
      <c r="M18" s="168">
        <v>14345.966122039223</v>
      </c>
      <c r="N18" s="168">
        <v>16219.784265230866</v>
      </c>
      <c r="O18" s="168">
        <v>0</v>
      </c>
      <c r="P18" s="169">
        <v>-91797.265000000014</v>
      </c>
      <c r="Q18" s="169">
        <v>287606.2565008594</v>
      </c>
      <c r="R18" s="170">
        <v>251018.86551231984</v>
      </c>
      <c r="S18" s="96">
        <v>1292000.5821167203</v>
      </c>
      <c r="T18" s="171">
        <v>402632.13391482271</v>
      </c>
      <c r="U18" s="172">
        <v>1694632.716031543</v>
      </c>
      <c r="V18" s="172">
        <v>289786.47210917075</v>
      </c>
      <c r="W18" s="71">
        <f t="shared" si="4"/>
        <v>1984419.1881407136</v>
      </c>
      <c r="X18" s="173"/>
    </row>
    <row r="19" spans="1:24" s="174" customFormat="1">
      <c r="A19" s="100">
        <v>47</v>
      </c>
      <c r="B19" s="95" t="s">
        <v>17</v>
      </c>
      <c r="C19" s="96">
        <v>1789</v>
      </c>
      <c r="D19" s="96">
        <v>2029198.45</v>
      </c>
      <c r="E19" s="96">
        <v>1762549.926134611</v>
      </c>
      <c r="F19" s="96">
        <v>3791748.3761346107</v>
      </c>
      <c r="G19" s="165">
        <v>1357.49</v>
      </c>
      <c r="H19" s="166">
        <v>2428549.61</v>
      </c>
      <c r="I19" s="166">
        <v>1363198.7661346109</v>
      </c>
      <c r="J19" s="167">
        <f t="shared" si="3"/>
        <v>0.35951720180448388</v>
      </c>
      <c r="K19" s="168">
        <v>639480.11092799995</v>
      </c>
      <c r="L19" s="168">
        <v>160867.80000000002</v>
      </c>
      <c r="M19" s="168">
        <v>19093.358844985869</v>
      </c>
      <c r="N19" s="168">
        <v>21375.207118507333</v>
      </c>
      <c r="O19" s="168">
        <v>0</v>
      </c>
      <c r="P19" s="169">
        <v>-85571.280000000013</v>
      </c>
      <c r="Q19" s="169">
        <v>-51229.996352340473</v>
      </c>
      <c r="R19" s="170">
        <v>661688.988545798</v>
      </c>
      <c r="S19" s="96">
        <v>2728902.9552195612</v>
      </c>
      <c r="T19" s="171">
        <v>647276.37078083924</v>
      </c>
      <c r="U19" s="172">
        <v>3376179.3260004004</v>
      </c>
      <c r="V19" s="172">
        <v>380456.0111993092</v>
      </c>
      <c r="W19" s="71">
        <f t="shared" si="4"/>
        <v>3756635.3371997094</v>
      </c>
      <c r="X19" s="173"/>
    </row>
    <row r="20" spans="1:24" s="174" customFormat="1">
      <c r="A20" s="100">
        <v>49</v>
      </c>
      <c r="B20" s="95" t="s">
        <v>18</v>
      </c>
      <c r="C20" s="96">
        <v>297132</v>
      </c>
      <c r="D20" s="96">
        <v>510079220.94999999</v>
      </c>
      <c r="E20" s="96">
        <v>140349725.81572762</v>
      </c>
      <c r="F20" s="96">
        <v>650428946.76572764</v>
      </c>
      <c r="G20" s="165">
        <v>1357.49</v>
      </c>
      <c r="H20" s="166">
        <v>403353718.68000001</v>
      </c>
      <c r="I20" s="166">
        <v>247075228.08572763</v>
      </c>
      <c r="J20" s="167">
        <f t="shared" si="3"/>
        <v>0.37986505569027129</v>
      </c>
      <c r="K20" s="168">
        <v>0</v>
      </c>
      <c r="L20" s="168">
        <v>0</v>
      </c>
      <c r="M20" s="168">
        <v>3497171.5738547202</v>
      </c>
      <c r="N20" s="168">
        <v>6833548.3812383562</v>
      </c>
      <c r="O20" s="168">
        <v>4644266.1779163191</v>
      </c>
      <c r="P20" s="169">
        <v>-30977363.55565</v>
      </c>
      <c r="Q20" s="169">
        <v>86211520.689616755</v>
      </c>
      <c r="R20" s="170">
        <v>31016317.082619712</v>
      </c>
      <c r="S20" s="96">
        <v>348300688.43532348</v>
      </c>
      <c r="T20" s="171">
        <v>-23458622.568328038</v>
      </c>
      <c r="U20" s="172">
        <v>324842065.86699545</v>
      </c>
      <c r="V20" s="172">
        <v>29023421.187467471</v>
      </c>
      <c r="W20" s="71">
        <f t="shared" si="4"/>
        <v>353865487.05446291</v>
      </c>
      <c r="X20" s="173"/>
    </row>
    <row r="21" spans="1:24" s="174" customFormat="1">
      <c r="A21" s="100">
        <v>50</v>
      </c>
      <c r="B21" s="95" t="s">
        <v>19</v>
      </c>
      <c r="C21" s="96">
        <v>11417</v>
      </c>
      <c r="D21" s="96">
        <v>16290261.529999997</v>
      </c>
      <c r="E21" s="96">
        <v>2027264.3226083559</v>
      </c>
      <c r="F21" s="96">
        <v>18317525.852608353</v>
      </c>
      <c r="G21" s="165">
        <v>1357.49</v>
      </c>
      <c r="H21" s="166">
        <v>15498463.33</v>
      </c>
      <c r="I21" s="166">
        <v>2819062.5226083528</v>
      </c>
      <c r="J21" s="167">
        <f t="shared" si="3"/>
        <v>0.15389974308167431</v>
      </c>
      <c r="K21" s="168">
        <v>0</v>
      </c>
      <c r="L21" s="168">
        <v>0</v>
      </c>
      <c r="M21" s="168">
        <v>123281.58115483202</v>
      </c>
      <c r="N21" s="168">
        <v>112653.4272677392</v>
      </c>
      <c r="O21" s="168">
        <v>0</v>
      </c>
      <c r="P21" s="169">
        <v>-594151.82750000013</v>
      </c>
      <c r="Q21" s="169">
        <v>628306.45732506737</v>
      </c>
      <c r="R21" s="170">
        <v>418013.66582588805</v>
      </c>
      <c r="S21" s="96">
        <v>3507165.8266818793</v>
      </c>
      <c r="T21" s="171">
        <v>3578109.1830849731</v>
      </c>
      <c r="U21" s="172">
        <v>7085275.0097668525</v>
      </c>
      <c r="V21" s="172">
        <v>1976154.2664719345</v>
      </c>
      <c r="W21" s="71">
        <f t="shared" si="4"/>
        <v>9061429.2762387879</v>
      </c>
      <c r="X21" s="173"/>
    </row>
    <row r="22" spans="1:24" s="174" customFormat="1">
      <c r="A22" s="100">
        <v>51</v>
      </c>
      <c r="B22" s="95" t="s">
        <v>20</v>
      </c>
      <c r="C22" s="96">
        <v>9334</v>
      </c>
      <c r="D22" s="96">
        <v>14908952.979999999</v>
      </c>
      <c r="E22" s="96">
        <v>1562354.5018484821</v>
      </c>
      <c r="F22" s="96">
        <v>16471307.48184848</v>
      </c>
      <c r="G22" s="165">
        <v>1357.49</v>
      </c>
      <c r="H22" s="166">
        <v>12670811.66</v>
      </c>
      <c r="I22" s="166">
        <v>3800495.82184848</v>
      </c>
      <c r="J22" s="167">
        <f t="shared" si="3"/>
        <v>0.23073431335288097</v>
      </c>
      <c r="K22" s="168">
        <v>0</v>
      </c>
      <c r="L22" s="168">
        <v>0</v>
      </c>
      <c r="M22" s="168">
        <v>118097.60856434506</v>
      </c>
      <c r="N22" s="168">
        <v>169526.95374650563</v>
      </c>
      <c r="O22" s="168">
        <v>0</v>
      </c>
      <c r="P22" s="169">
        <v>-434031.80249999999</v>
      </c>
      <c r="Q22" s="169">
        <v>-4112808.4434275771</v>
      </c>
      <c r="R22" s="169">
        <v>-4570243.0447092988</v>
      </c>
      <c r="S22" s="96">
        <v>-5028962.9064775463</v>
      </c>
      <c r="T22" s="171">
        <v>-173267.41414632293</v>
      </c>
      <c r="U22" s="172">
        <v>-5202230.3206238691</v>
      </c>
      <c r="V22" s="172">
        <v>1695141.8264438782</v>
      </c>
      <c r="W22" s="71">
        <f t="shared" si="4"/>
        <v>-3507088.4941799911</v>
      </c>
      <c r="X22" s="173"/>
    </row>
    <row r="23" spans="1:24" s="174" customFormat="1">
      <c r="A23" s="100">
        <v>52</v>
      </c>
      <c r="B23" s="95" t="s">
        <v>21</v>
      </c>
      <c r="C23" s="96">
        <v>2404</v>
      </c>
      <c r="D23" s="96">
        <v>3722769.06</v>
      </c>
      <c r="E23" s="96">
        <v>561904.96884043526</v>
      </c>
      <c r="F23" s="96">
        <v>4284674.0288404357</v>
      </c>
      <c r="G23" s="165">
        <v>1357.49</v>
      </c>
      <c r="H23" s="166">
        <v>3263405.96</v>
      </c>
      <c r="I23" s="166">
        <v>1021268.0688404357</v>
      </c>
      <c r="J23" s="167">
        <f t="shared" si="3"/>
        <v>0.23835373752267036</v>
      </c>
      <c r="K23" s="168">
        <v>113718.392896</v>
      </c>
      <c r="L23" s="168">
        <v>0</v>
      </c>
      <c r="M23" s="168">
        <v>26542.142313167311</v>
      </c>
      <c r="N23" s="168">
        <v>48045.018086238233</v>
      </c>
      <c r="O23" s="168">
        <v>0</v>
      </c>
      <c r="P23" s="169">
        <v>-101460.065</v>
      </c>
      <c r="Q23" s="169">
        <v>699286.65500140435</v>
      </c>
      <c r="R23" s="170">
        <v>368478.99197772512</v>
      </c>
      <c r="S23" s="96">
        <v>2175879.2041149708</v>
      </c>
      <c r="T23" s="171">
        <v>1131007.2415292419</v>
      </c>
      <c r="U23" s="172">
        <v>3306886.4456442129</v>
      </c>
      <c r="V23" s="172">
        <v>529902.72455534525</v>
      </c>
      <c r="W23" s="71">
        <f t="shared" si="4"/>
        <v>3836789.1701995581</v>
      </c>
      <c r="X23" s="173"/>
    </row>
    <row r="24" spans="1:24" s="174" customFormat="1">
      <c r="A24" s="100">
        <v>61</v>
      </c>
      <c r="B24" s="95" t="s">
        <v>22</v>
      </c>
      <c r="C24" s="96">
        <v>16573</v>
      </c>
      <c r="D24" s="96">
        <v>19117037.899999999</v>
      </c>
      <c r="E24" s="96">
        <v>3670368.2839355874</v>
      </c>
      <c r="F24" s="96">
        <v>22787406.183935586</v>
      </c>
      <c r="G24" s="165">
        <v>1357.49</v>
      </c>
      <c r="H24" s="166">
        <v>22497681.77</v>
      </c>
      <c r="I24" s="166">
        <v>289724.41393558681</v>
      </c>
      <c r="J24" s="167">
        <f t="shared" si="3"/>
        <v>1.2714233976301942E-2</v>
      </c>
      <c r="K24" s="168">
        <v>0</v>
      </c>
      <c r="L24" s="168">
        <v>0</v>
      </c>
      <c r="M24" s="168">
        <v>268810.30305615976</v>
      </c>
      <c r="N24" s="168">
        <v>219121.11943648927</v>
      </c>
      <c r="O24" s="168">
        <v>0</v>
      </c>
      <c r="P24" s="169">
        <v>-1603245.6074999999</v>
      </c>
      <c r="Q24" s="169">
        <v>1546169.1417286361</v>
      </c>
      <c r="R24" s="170">
        <v>2133623.5484488965</v>
      </c>
      <c r="S24" s="96">
        <v>2854202.9191057687</v>
      </c>
      <c r="T24" s="171">
        <v>6007314.984626445</v>
      </c>
      <c r="U24" s="172">
        <v>8861517.9037322141</v>
      </c>
      <c r="V24" s="172">
        <v>2876827.6916561765</v>
      </c>
      <c r="W24" s="71">
        <f t="shared" si="4"/>
        <v>11738345.59538839</v>
      </c>
      <c r="X24" s="173"/>
    </row>
    <row r="25" spans="1:24" s="174" customFormat="1">
      <c r="A25" s="100">
        <v>69</v>
      </c>
      <c r="B25" s="95" t="s">
        <v>23</v>
      </c>
      <c r="C25" s="96">
        <v>6802</v>
      </c>
      <c r="D25" s="96">
        <v>11526127.919999998</v>
      </c>
      <c r="E25" s="96">
        <v>1298638.8431726603</v>
      </c>
      <c r="F25" s="96">
        <v>12824766.763172658</v>
      </c>
      <c r="G25" s="165">
        <v>1357.49</v>
      </c>
      <c r="H25" s="166">
        <v>9233646.9800000004</v>
      </c>
      <c r="I25" s="166">
        <v>3591119.7831726577</v>
      </c>
      <c r="J25" s="167">
        <f t="shared" si="3"/>
        <v>0.28001443219106681</v>
      </c>
      <c r="K25" s="168">
        <v>328079.83209600003</v>
      </c>
      <c r="L25" s="168">
        <v>0</v>
      </c>
      <c r="M25" s="168">
        <v>92320.697007476352</v>
      </c>
      <c r="N25" s="168">
        <v>108361.05637233621</v>
      </c>
      <c r="O25" s="168">
        <v>0</v>
      </c>
      <c r="P25" s="169">
        <v>-392669.60499999998</v>
      </c>
      <c r="Q25" s="169">
        <v>-1514006.079808255</v>
      </c>
      <c r="R25" s="170">
        <v>-1730207.9637557166</v>
      </c>
      <c r="S25" s="96">
        <v>482997.7200844991</v>
      </c>
      <c r="T25" s="171">
        <v>3674618.7928673006</v>
      </c>
      <c r="U25" s="172">
        <v>4157616.5129517997</v>
      </c>
      <c r="V25" s="172">
        <v>1293944.4907742715</v>
      </c>
      <c r="W25" s="71">
        <f t="shared" si="4"/>
        <v>5451561.0037260707</v>
      </c>
      <c r="X25" s="173"/>
    </row>
    <row r="26" spans="1:24" s="174" customFormat="1">
      <c r="A26" s="100">
        <v>71</v>
      </c>
      <c r="B26" s="95" t="s">
        <v>24</v>
      </c>
      <c r="C26" s="96">
        <v>6613</v>
      </c>
      <c r="D26" s="96">
        <v>12169860.500000002</v>
      </c>
      <c r="E26" s="96">
        <v>1585202.0087813917</v>
      </c>
      <c r="F26" s="96">
        <v>13755062.508781394</v>
      </c>
      <c r="G26" s="165">
        <v>1357.49</v>
      </c>
      <c r="H26" s="166">
        <v>8977081.3699999992</v>
      </c>
      <c r="I26" s="166">
        <v>4777981.1387813948</v>
      </c>
      <c r="J26" s="167">
        <f t="shared" si="3"/>
        <v>0.34736164490209154</v>
      </c>
      <c r="K26" s="168">
        <v>272064.70997866668</v>
      </c>
      <c r="L26" s="168">
        <v>0</v>
      </c>
      <c r="M26" s="168">
        <v>89847.544349141128</v>
      </c>
      <c r="N26" s="168">
        <v>99151.311079424151</v>
      </c>
      <c r="O26" s="168">
        <v>0</v>
      </c>
      <c r="P26" s="169">
        <v>-380664.59</v>
      </c>
      <c r="Q26" s="169">
        <v>16197.520077027812</v>
      </c>
      <c r="R26" s="170">
        <v>-637115.25324471691</v>
      </c>
      <c r="S26" s="96">
        <v>4237462.381020938</v>
      </c>
      <c r="T26" s="171">
        <v>3926225.3395076329</v>
      </c>
      <c r="U26" s="172">
        <v>8163687.7205285709</v>
      </c>
      <c r="V26" s="172">
        <v>1274667.683212023</v>
      </c>
      <c r="W26" s="71">
        <f t="shared" si="4"/>
        <v>9438355.4037405942</v>
      </c>
      <c r="X26" s="173"/>
    </row>
    <row r="27" spans="1:24" s="174" customFormat="1">
      <c r="A27" s="100">
        <v>72</v>
      </c>
      <c r="B27" s="95" t="s">
        <v>25</v>
      </c>
      <c r="C27" s="96">
        <v>950</v>
      </c>
      <c r="D27" s="96">
        <v>1134378.5299999998</v>
      </c>
      <c r="E27" s="96">
        <v>1373053.730861305</v>
      </c>
      <c r="F27" s="96">
        <v>2507432.2608613046</v>
      </c>
      <c r="G27" s="165">
        <v>1357.49</v>
      </c>
      <c r="H27" s="166">
        <v>1289615.5</v>
      </c>
      <c r="I27" s="166">
        <v>1217816.7608613046</v>
      </c>
      <c r="J27" s="167">
        <f t="shared" si="3"/>
        <v>0.48568281579139599</v>
      </c>
      <c r="K27" s="168">
        <v>57995.290933333337</v>
      </c>
      <c r="L27" s="168">
        <v>0</v>
      </c>
      <c r="M27" s="168">
        <v>8272.4384967664701</v>
      </c>
      <c r="N27" s="168">
        <v>13461.776027642663</v>
      </c>
      <c r="O27" s="168">
        <v>0</v>
      </c>
      <c r="P27" s="169">
        <v>-41853.82</v>
      </c>
      <c r="Q27" s="169">
        <v>-51925.98084717201</v>
      </c>
      <c r="R27" s="170">
        <v>-2094.3321891822666</v>
      </c>
      <c r="S27" s="96">
        <v>1201672.1332826926</v>
      </c>
      <c r="T27" s="171">
        <v>283319.95562195109</v>
      </c>
      <c r="U27" s="172">
        <v>1484992.0889046437</v>
      </c>
      <c r="V27" s="172">
        <v>162511.13424900657</v>
      </c>
      <c r="W27" s="71">
        <f t="shared" si="4"/>
        <v>1647503.2231536503</v>
      </c>
      <c r="X27" s="173"/>
    </row>
    <row r="28" spans="1:24" s="174" customFormat="1">
      <c r="A28" s="100">
        <v>74</v>
      </c>
      <c r="B28" s="95" t="s">
        <v>26</v>
      </c>
      <c r="C28" s="96">
        <v>1083</v>
      </c>
      <c r="D28" s="96">
        <v>1412934.01</v>
      </c>
      <c r="E28" s="96">
        <v>467023.71733351628</v>
      </c>
      <c r="F28" s="96">
        <v>1879957.7273335163</v>
      </c>
      <c r="G28" s="165">
        <v>1357.49</v>
      </c>
      <c r="H28" s="166">
        <v>1470161.67</v>
      </c>
      <c r="I28" s="166">
        <v>409796.05733351642</v>
      </c>
      <c r="J28" s="167">
        <f t="shared" si="3"/>
        <v>0.21798152765634821</v>
      </c>
      <c r="K28" s="168">
        <v>146978.15803200001</v>
      </c>
      <c r="L28" s="168">
        <v>0</v>
      </c>
      <c r="M28" s="168">
        <v>12027.27986469648</v>
      </c>
      <c r="N28" s="168">
        <v>12532.201899253994</v>
      </c>
      <c r="O28" s="168">
        <v>0</v>
      </c>
      <c r="P28" s="169">
        <v>-50530.154999999999</v>
      </c>
      <c r="Q28" s="169">
        <v>234042.88213997387</v>
      </c>
      <c r="R28" s="170">
        <v>101037.00889135765</v>
      </c>
      <c r="S28" s="96">
        <v>865883.43316079839</v>
      </c>
      <c r="T28" s="171">
        <v>466165.09093199758</v>
      </c>
      <c r="U28" s="172">
        <v>1332048.524092796</v>
      </c>
      <c r="V28" s="172">
        <v>258140.1130748048</v>
      </c>
      <c r="W28" s="71">
        <f t="shared" si="4"/>
        <v>1590188.6371676009</v>
      </c>
      <c r="X28" s="173"/>
    </row>
    <row r="29" spans="1:24" s="174" customFormat="1">
      <c r="A29" s="100">
        <v>75</v>
      </c>
      <c r="B29" s="95" t="s">
        <v>27</v>
      </c>
      <c r="C29" s="96">
        <v>19702</v>
      </c>
      <c r="D29" s="96">
        <v>24070361.620000001</v>
      </c>
      <c r="E29" s="96">
        <v>4581362.4644255247</v>
      </c>
      <c r="F29" s="96">
        <v>28651724.084425524</v>
      </c>
      <c r="G29" s="165">
        <v>1357.49</v>
      </c>
      <c r="H29" s="166">
        <v>26745267.98</v>
      </c>
      <c r="I29" s="166">
        <v>1906456.1044255234</v>
      </c>
      <c r="J29" s="167">
        <f t="shared" si="3"/>
        <v>6.6538966339614897E-2</v>
      </c>
      <c r="K29" s="168">
        <v>0</v>
      </c>
      <c r="L29" s="168">
        <v>0</v>
      </c>
      <c r="M29" s="168">
        <v>205975.21623400168</v>
      </c>
      <c r="N29" s="168">
        <v>336871.85495732573</v>
      </c>
      <c r="O29" s="168">
        <v>0</v>
      </c>
      <c r="P29" s="169">
        <v>-1309027.6250000002</v>
      </c>
      <c r="Q29" s="169">
        <v>-478063.67031347757</v>
      </c>
      <c r="R29" s="170">
        <v>1344675.0795458322</v>
      </c>
      <c r="S29" s="96">
        <v>2006886.9598492058</v>
      </c>
      <c r="T29" s="171">
        <v>-168857.9469357855</v>
      </c>
      <c r="U29" s="172">
        <v>1838029.0129134203</v>
      </c>
      <c r="V29" s="172">
        <v>3151800.7382198679</v>
      </c>
      <c r="W29" s="71">
        <f t="shared" si="4"/>
        <v>4989829.7511332883</v>
      </c>
      <c r="X29" s="173"/>
    </row>
    <row r="30" spans="1:24" s="174" customFormat="1">
      <c r="A30" s="100">
        <v>77</v>
      </c>
      <c r="B30" s="95" t="s">
        <v>28</v>
      </c>
      <c r="C30" s="96">
        <v>4683</v>
      </c>
      <c r="D30" s="96">
        <v>6322875.7199999997</v>
      </c>
      <c r="E30" s="96">
        <v>993926.15816373262</v>
      </c>
      <c r="F30" s="96">
        <v>7316801.8781637326</v>
      </c>
      <c r="G30" s="165">
        <v>1357.49</v>
      </c>
      <c r="H30" s="166">
        <v>6357125.6699999999</v>
      </c>
      <c r="I30" s="166">
        <v>959676.20816373266</v>
      </c>
      <c r="J30" s="167">
        <f t="shared" si="3"/>
        <v>0.13116061144525326</v>
      </c>
      <c r="K30" s="168">
        <v>191250.747856</v>
      </c>
      <c r="L30" s="168">
        <v>0</v>
      </c>
      <c r="M30" s="168">
        <v>48269.888227938609</v>
      </c>
      <c r="N30" s="168">
        <v>85072.661902708394</v>
      </c>
      <c r="O30" s="168">
        <v>0</v>
      </c>
      <c r="P30" s="169">
        <v>-311176.07500000001</v>
      </c>
      <c r="Q30" s="169">
        <v>30098.38071286754</v>
      </c>
      <c r="R30" s="170">
        <v>22914.591225701341</v>
      </c>
      <c r="S30" s="96">
        <v>1026106.4030889487</v>
      </c>
      <c r="T30" s="171">
        <v>2713441.148248259</v>
      </c>
      <c r="U30" s="172">
        <v>3739547.5513372077</v>
      </c>
      <c r="V30" s="172">
        <v>1019416.2390555273</v>
      </c>
      <c r="W30" s="71">
        <f t="shared" si="4"/>
        <v>4758963.790392735</v>
      </c>
      <c r="X30" s="173"/>
    </row>
    <row r="31" spans="1:24" s="174" customFormat="1">
      <c r="A31" s="100">
        <v>78</v>
      </c>
      <c r="B31" s="95" t="s">
        <v>29</v>
      </c>
      <c r="C31" s="96">
        <v>7979</v>
      </c>
      <c r="D31" s="96">
        <v>9091382.9799999986</v>
      </c>
      <c r="E31" s="96">
        <v>2697522.9371906458</v>
      </c>
      <c r="F31" s="96">
        <v>11788905.917190645</v>
      </c>
      <c r="G31" s="165">
        <v>1357.49</v>
      </c>
      <c r="H31" s="166">
        <v>10831412.710000001</v>
      </c>
      <c r="I31" s="166">
        <v>957493.207190644</v>
      </c>
      <c r="J31" s="167">
        <f t="shared" si="3"/>
        <v>8.1219853132801945E-2</v>
      </c>
      <c r="K31" s="168">
        <v>484961.74759466661</v>
      </c>
      <c r="L31" s="168">
        <v>0</v>
      </c>
      <c r="M31" s="168">
        <v>113799.54692206673</v>
      </c>
      <c r="N31" s="168">
        <v>119251.23762696264</v>
      </c>
      <c r="O31" s="168">
        <v>0</v>
      </c>
      <c r="P31" s="169">
        <v>-556602.07499999995</v>
      </c>
      <c r="Q31" s="169">
        <v>-1860289.7639129411</v>
      </c>
      <c r="R31" s="170">
        <v>-558577.61072941707</v>
      </c>
      <c r="S31" s="96">
        <v>-1299963.7103080184</v>
      </c>
      <c r="T31" s="171">
        <v>-53304.43578317143</v>
      </c>
      <c r="U31" s="172">
        <v>-1353268.1460911897</v>
      </c>
      <c r="V31" s="172">
        <v>1206408.8269364794</v>
      </c>
      <c r="W31" s="71">
        <f t="shared" si="4"/>
        <v>-146859.31915471028</v>
      </c>
      <c r="X31" s="173"/>
    </row>
    <row r="32" spans="1:24" s="174" customFormat="1">
      <c r="A32" s="100">
        <v>79</v>
      </c>
      <c r="B32" s="95" t="s">
        <v>30</v>
      </c>
      <c r="C32" s="96">
        <v>6785</v>
      </c>
      <c r="D32" s="96">
        <v>8600093.9299999997</v>
      </c>
      <c r="E32" s="96">
        <v>1205936.6533531062</v>
      </c>
      <c r="F32" s="96">
        <v>9806030.5833531059</v>
      </c>
      <c r="G32" s="165">
        <v>1357.49</v>
      </c>
      <c r="H32" s="166">
        <v>9210569.6500000004</v>
      </c>
      <c r="I32" s="166">
        <v>595460.93335310556</v>
      </c>
      <c r="J32" s="167">
        <f t="shared" si="3"/>
        <v>6.0723952295638435E-2</v>
      </c>
      <c r="K32" s="168">
        <v>0</v>
      </c>
      <c r="L32" s="168">
        <v>0</v>
      </c>
      <c r="M32" s="168">
        <v>129781.34699427856</v>
      </c>
      <c r="N32" s="168">
        <v>116992.96468124422</v>
      </c>
      <c r="O32" s="168">
        <v>0</v>
      </c>
      <c r="P32" s="169">
        <v>-530432.28500000003</v>
      </c>
      <c r="Q32" s="169">
        <v>-955835.02731453779</v>
      </c>
      <c r="R32" s="170">
        <v>-890222.46590594621</v>
      </c>
      <c r="S32" s="96">
        <v>-1534254.5331918558</v>
      </c>
      <c r="T32" s="171">
        <v>-480679.43430832069</v>
      </c>
      <c r="U32" s="172">
        <v>-2014933.9675001765</v>
      </c>
      <c r="V32" s="172">
        <v>1053386.5067351875</v>
      </c>
      <c r="W32" s="71">
        <f t="shared" si="4"/>
        <v>-961547.46076498902</v>
      </c>
      <c r="X32" s="173"/>
    </row>
    <row r="33" spans="1:24" s="174" customFormat="1">
      <c r="A33" s="100">
        <v>81</v>
      </c>
      <c r="B33" s="95" t="s">
        <v>31</v>
      </c>
      <c r="C33" s="96">
        <v>2621</v>
      </c>
      <c r="D33" s="96">
        <v>2349511.0900000003</v>
      </c>
      <c r="E33" s="96">
        <v>838360.1424472878</v>
      </c>
      <c r="F33" s="96">
        <v>3187871.232447288</v>
      </c>
      <c r="G33" s="165">
        <v>1357.49</v>
      </c>
      <c r="H33" s="166">
        <v>3557981.29</v>
      </c>
      <c r="I33" s="166">
        <v>-370110.05755271204</v>
      </c>
      <c r="J33" s="167">
        <f t="shared" si="3"/>
        <v>-0.1160994377017491</v>
      </c>
      <c r="K33" s="168">
        <v>240413.42663999999</v>
      </c>
      <c r="L33" s="168">
        <v>0</v>
      </c>
      <c r="M33" s="168">
        <v>33410.552382790593</v>
      </c>
      <c r="N33" s="168">
        <v>55451.932336010548</v>
      </c>
      <c r="O33" s="168">
        <v>0</v>
      </c>
      <c r="P33" s="169">
        <v>-169012.715</v>
      </c>
      <c r="Q33" s="169">
        <v>294256.02789829951</v>
      </c>
      <c r="R33" s="170">
        <v>415602.10805156146</v>
      </c>
      <c r="S33" s="96">
        <v>500011.27475595014</v>
      </c>
      <c r="T33" s="171">
        <v>267076.68745968642</v>
      </c>
      <c r="U33" s="172">
        <v>767087.96221563662</v>
      </c>
      <c r="V33" s="172">
        <v>611164.51798026962</v>
      </c>
      <c r="W33" s="71">
        <f t="shared" si="4"/>
        <v>1378252.4801959062</v>
      </c>
      <c r="X33" s="173"/>
    </row>
    <row r="34" spans="1:24" s="174" customFormat="1">
      <c r="A34" s="100">
        <v>82</v>
      </c>
      <c r="B34" s="95" t="s">
        <v>32</v>
      </c>
      <c r="C34" s="96">
        <v>9405</v>
      </c>
      <c r="D34" s="96">
        <v>15241709.270000001</v>
      </c>
      <c r="E34" s="96">
        <v>1179369.4088076367</v>
      </c>
      <c r="F34" s="96">
        <v>16421078.678807639</v>
      </c>
      <c r="G34" s="165">
        <v>1357.49</v>
      </c>
      <c r="H34" s="166">
        <v>12767193.449999999</v>
      </c>
      <c r="I34" s="166">
        <v>3653885.2288076393</v>
      </c>
      <c r="J34" s="167">
        <f t="shared" si="3"/>
        <v>0.22251188854744308</v>
      </c>
      <c r="K34" s="168">
        <v>0</v>
      </c>
      <c r="L34" s="168">
        <v>0</v>
      </c>
      <c r="M34" s="168">
        <v>82943.765583742512</v>
      </c>
      <c r="N34" s="168">
        <v>152438.39272038685</v>
      </c>
      <c r="O34" s="168">
        <v>0</v>
      </c>
      <c r="P34" s="169">
        <v>-488118.42000000004</v>
      </c>
      <c r="Q34" s="169">
        <v>-343848.49388263217</v>
      </c>
      <c r="R34" s="170">
        <v>-363514.71816452115</v>
      </c>
      <c r="S34" s="96">
        <v>2693785.755064615</v>
      </c>
      <c r="T34" s="171">
        <v>2324489.3047122699</v>
      </c>
      <c r="U34" s="172">
        <v>5018275.0597768854</v>
      </c>
      <c r="V34" s="172">
        <v>1372776.4682119021</v>
      </c>
      <c r="W34" s="71">
        <f t="shared" si="4"/>
        <v>6391051.5279887877</v>
      </c>
      <c r="X34" s="173"/>
    </row>
    <row r="35" spans="1:24" s="174" customFormat="1">
      <c r="A35" s="100">
        <v>86</v>
      </c>
      <c r="B35" s="95" t="s">
        <v>33</v>
      </c>
      <c r="C35" s="96">
        <v>8143</v>
      </c>
      <c r="D35" s="96">
        <v>12987154.120000001</v>
      </c>
      <c r="E35" s="96">
        <v>1357366.3174345845</v>
      </c>
      <c r="F35" s="96">
        <v>14344520.437434586</v>
      </c>
      <c r="G35" s="165">
        <v>1357.49</v>
      </c>
      <c r="H35" s="166">
        <v>11054041.07</v>
      </c>
      <c r="I35" s="166">
        <v>3290479.3674345855</v>
      </c>
      <c r="J35" s="167">
        <f t="shared" si="3"/>
        <v>0.22938929062051405</v>
      </c>
      <c r="K35" s="168">
        <v>0</v>
      </c>
      <c r="L35" s="168">
        <v>0</v>
      </c>
      <c r="M35" s="168">
        <v>53711.72636990725</v>
      </c>
      <c r="N35" s="168">
        <v>122839.35793352526</v>
      </c>
      <c r="O35" s="168">
        <v>0</v>
      </c>
      <c r="P35" s="169">
        <v>-464519.375</v>
      </c>
      <c r="Q35" s="169">
        <v>424456.15068637562</v>
      </c>
      <c r="R35" s="170">
        <v>73612.803466450918</v>
      </c>
      <c r="S35" s="96">
        <v>3500580.0308908448</v>
      </c>
      <c r="T35" s="171">
        <v>2875457.1050676238</v>
      </c>
      <c r="U35" s="172">
        <v>6376037.1359584685</v>
      </c>
      <c r="V35" s="172">
        <v>1396043.6042994424</v>
      </c>
      <c r="W35" s="71">
        <f t="shared" si="4"/>
        <v>7772080.7402579114</v>
      </c>
      <c r="X35" s="173"/>
    </row>
    <row r="36" spans="1:24" s="174" customFormat="1">
      <c r="A36" s="100">
        <v>90</v>
      </c>
      <c r="B36" s="95" t="s">
        <v>34</v>
      </c>
      <c r="C36" s="96">
        <v>3136</v>
      </c>
      <c r="D36" s="96">
        <v>3021008.6900000004</v>
      </c>
      <c r="E36" s="96">
        <v>1310181.7015867301</v>
      </c>
      <c r="F36" s="96">
        <v>4331190.3915867303</v>
      </c>
      <c r="G36" s="165">
        <v>1357.49</v>
      </c>
      <c r="H36" s="166">
        <v>4257088.6399999997</v>
      </c>
      <c r="I36" s="166">
        <v>74101.751586730592</v>
      </c>
      <c r="J36" s="167">
        <f t="shared" si="3"/>
        <v>1.7108864974089359E-2</v>
      </c>
      <c r="K36" s="168">
        <v>973839.13983999984</v>
      </c>
      <c r="L36" s="168">
        <v>0</v>
      </c>
      <c r="M36" s="168">
        <v>38977.501144294118</v>
      </c>
      <c r="N36" s="168">
        <v>56067.877535561885</v>
      </c>
      <c r="O36" s="168">
        <v>0</v>
      </c>
      <c r="P36" s="169">
        <v>-201185.57250000001</v>
      </c>
      <c r="Q36" s="169">
        <v>125733.8554724703</v>
      </c>
      <c r="R36" s="170">
        <v>-653862.3517834699</v>
      </c>
      <c r="S36" s="96">
        <v>413672.20129558677</v>
      </c>
      <c r="T36" s="171">
        <v>-12815.200855707768</v>
      </c>
      <c r="U36" s="172">
        <v>400857.00043987902</v>
      </c>
      <c r="V36" s="172">
        <v>697781.00901599589</v>
      </c>
      <c r="W36" s="71">
        <f t="shared" si="4"/>
        <v>1098638.009455875</v>
      </c>
      <c r="X36" s="173"/>
    </row>
    <row r="37" spans="1:24" s="174" customFormat="1">
      <c r="A37" s="100">
        <v>91</v>
      </c>
      <c r="B37" s="95" t="s">
        <v>35</v>
      </c>
      <c r="C37" s="96">
        <v>658457</v>
      </c>
      <c r="D37" s="96">
        <v>874862245.68999994</v>
      </c>
      <c r="E37" s="96">
        <v>288182151.98634869</v>
      </c>
      <c r="F37" s="96">
        <v>1163044397.6763487</v>
      </c>
      <c r="G37" s="165">
        <v>1357.49</v>
      </c>
      <c r="H37" s="166">
        <v>893848792.92999995</v>
      </c>
      <c r="I37" s="166">
        <v>269195604.74634874</v>
      </c>
      <c r="J37" s="167">
        <f t="shared" si="3"/>
        <v>0.2314577201731729</v>
      </c>
      <c r="K37" s="168">
        <v>0</v>
      </c>
      <c r="L37" s="168">
        <v>0</v>
      </c>
      <c r="M37" s="168">
        <v>11105153.271963337</v>
      </c>
      <c r="N37" s="168">
        <v>13138803.44734589</v>
      </c>
      <c r="O37" s="168">
        <v>3511168.7737840875</v>
      </c>
      <c r="P37" s="169">
        <v>-80268371.109400004</v>
      </c>
      <c r="Q37" s="169">
        <v>-18377841.017744798</v>
      </c>
      <c r="R37" s="170">
        <v>-84284775.365142062</v>
      </c>
      <c r="S37" s="96">
        <v>114019742.74715519</v>
      </c>
      <c r="T37" s="171">
        <v>-60518513.857926749</v>
      </c>
      <c r="U37" s="172">
        <v>53501228.889228441</v>
      </c>
      <c r="V37" s="172">
        <v>84656618.488210052</v>
      </c>
      <c r="W37" s="71">
        <f t="shared" si="4"/>
        <v>138157847.37743849</v>
      </c>
      <c r="X37" s="173"/>
    </row>
    <row r="38" spans="1:24" s="174" customFormat="1">
      <c r="A38" s="100">
        <v>92</v>
      </c>
      <c r="B38" s="95" t="s">
        <v>36</v>
      </c>
      <c r="C38" s="96">
        <v>239206</v>
      </c>
      <c r="D38" s="96">
        <v>377361933.97999996</v>
      </c>
      <c r="E38" s="96">
        <v>129336089.47574258</v>
      </c>
      <c r="F38" s="96">
        <v>506698023.45574254</v>
      </c>
      <c r="G38" s="165">
        <v>1357.49</v>
      </c>
      <c r="H38" s="166">
        <v>324719752.94</v>
      </c>
      <c r="I38" s="166">
        <v>181978270.51574254</v>
      </c>
      <c r="J38" s="167">
        <f t="shared" si="3"/>
        <v>0.35914541224105923</v>
      </c>
      <c r="K38" s="168">
        <v>0</v>
      </c>
      <c r="L38" s="168">
        <v>0</v>
      </c>
      <c r="M38" s="168">
        <v>3137384.4908346091</v>
      </c>
      <c r="N38" s="168">
        <v>5329604.3443425428</v>
      </c>
      <c r="O38" s="168">
        <v>3802709.0964219975</v>
      </c>
      <c r="P38" s="169">
        <v>-32956081.199949995</v>
      </c>
      <c r="Q38" s="169">
        <v>-22836374.691326935</v>
      </c>
      <c r="R38" s="170">
        <v>138698.57291792423</v>
      </c>
      <c r="S38" s="96">
        <v>138594211.12898266</v>
      </c>
      <c r="T38" s="171">
        <v>-3731281.7859953395</v>
      </c>
      <c r="U38" s="172">
        <v>134862929.34298733</v>
      </c>
      <c r="V38" s="172">
        <v>28880220.229859084</v>
      </c>
      <c r="W38" s="71">
        <f t="shared" si="4"/>
        <v>163743149.57284641</v>
      </c>
      <c r="X38" s="173"/>
    </row>
    <row r="39" spans="1:24" s="174" customFormat="1">
      <c r="A39" s="100">
        <v>97</v>
      </c>
      <c r="B39" s="95" t="s">
        <v>37</v>
      </c>
      <c r="C39" s="96">
        <v>2131</v>
      </c>
      <c r="D39" s="96">
        <v>2084845.5800000003</v>
      </c>
      <c r="E39" s="96">
        <v>1135371.2492398336</v>
      </c>
      <c r="F39" s="96">
        <v>3220216.8292398341</v>
      </c>
      <c r="G39" s="165">
        <v>1357.49</v>
      </c>
      <c r="H39" s="166">
        <v>2892811.19</v>
      </c>
      <c r="I39" s="166">
        <v>327405.63923983416</v>
      </c>
      <c r="J39" s="167">
        <f t="shared" si="3"/>
        <v>0.10167192353849094</v>
      </c>
      <c r="K39" s="168">
        <v>101331.94816</v>
      </c>
      <c r="L39" s="168">
        <v>0</v>
      </c>
      <c r="M39" s="168">
        <v>21470.774783113357</v>
      </c>
      <c r="N39" s="168">
        <v>19582.994311939856</v>
      </c>
      <c r="O39" s="168">
        <v>0</v>
      </c>
      <c r="P39" s="169">
        <v>-138808.08499999999</v>
      </c>
      <c r="Q39" s="169">
        <v>179302.23141044893</v>
      </c>
      <c r="R39" s="170">
        <v>602458.74507713842</v>
      </c>
      <c r="S39" s="96">
        <v>1112744.2479824747</v>
      </c>
      <c r="T39" s="171">
        <v>146100.56355772447</v>
      </c>
      <c r="U39" s="172">
        <v>1258844.8115401992</v>
      </c>
      <c r="V39" s="172">
        <v>438251.56820183218</v>
      </c>
      <c r="W39" s="71">
        <f t="shared" si="4"/>
        <v>1697096.3797420315</v>
      </c>
      <c r="X39" s="173"/>
    </row>
    <row r="40" spans="1:24" s="174" customFormat="1">
      <c r="A40" s="100">
        <v>98</v>
      </c>
      <c r="B40" s="95" t="s">
        <v>38</v>
      </c>
      <c r="C40" s="96">
        <v>23090</v>
      </c>
      <c r="D40" s="96">
        <v>36814196.350000001</v>
      </c>
      <c r="E40" s="96">
        <v>3510192.2854759232</v>
      </c>
      <c r="F40" s="96">
        <v>40324388.635475926</v>
      </c>
      <c r="G40" s="165">
        <v>1357.49</v>
      </c>
      <c r="H40" s="166">
        <v>31344444.100000001</v>
      </c>
      <c r="I40" s="166">
        <v>8979944.5354759246</v>
      </c>
      <c r="J40" s="167">
        <f t="shared" si="3"/>
        <v>0.22269263935165273</v>
      </c>
      <c r="K40" s="168">
        <v>0</v>
      </c>
      <c r="L40" s="168">
        <v>0</v>
      </c>
      <c r="M40" s="168">
        <v>187206.90213409936</v>
      </c>
      <c r="N40" s="168">
        <v>453203.09766058432</v>
      </c>
      <c r="O40" s="168">
        <v>0</v>
      </c>
      <c r="P40" s="169">
        <v>-1449201.138</v>
      </c>
      <c r="Q40" s="169">
        <v>3582516.325393742</v>
      </c>
      <c r="R40" s="169">
        <v>2528114.0829214337</v>
      </c>
      <c r="S40" s="96">
        <v>14281783.805585785</v>
      </c>
      <c r="T40" s="171">
        <v>6756087.4565847525</v>
      </c>
      <c r="U40" s="172">
        <v>21037871.262170538</v>
      </c>
      <c r="V40" s="172">
        <v>3413782.7451328421</v>
      </c>
      <c r="W40" s="71">
        <f t="shared" si="4"/>
        <v>24451654.007303379</v>
      </c>
      <c r="X40" s="173"/>
    </row>
    <row r="41" spans="1:24" s="174" customFormat="1">
      <c r="A41" s="100">
        <v>102</v>
      </c>
      <c r="B41" s="95" t="s">
        <v>39</v>
      </c>
      <c r="C41" s="96">
        <v>9870</v>
      </c>
      <c r="D41" s="96">
        <v>13149056.960000001</v>
      </c>
      <c r="E41" s="96">
        <v>1802982.8755883165</v>
      </c>
      <c r="F41" s="96">
        <v>14952039.835588317</v>
      </c>
      <c r="G41" s="165">
        <v>1357.49</v>
      </c>
      <c r="H41" s="166">
        <v>13398426.300000001</v>
      </c>
      <c r="I41" s="166">
        <v>1553613.5355883166</v>
      </c>
      <c r="J41" s="167">
        <f t="shared" si="3"/>
        <v>0.1039064604342787</v>
      </c>
      <c r="K41" s="168">
        <v>0</v>
      </c>
      <c r="L41" s="168">
        <v>0</v>
      </c>
      <c r="M41" s="168">
        <v>129345.35924817498</v>
      </c>
      <c r="N41" s="168">
        <v>166904.5606486937</v>
      </c>
      <c r="O41" s="168">
        <v>0</v>
      </c>
      <c r="P41" s="169">
        <v>-596487.95000000007</v>
      </c>
      <c r="Q41" s="169">
        <v>984515.62336790236</v>
      </c>
      <c r="R41" s="170">
        <v>618463.79893695342</v>
      </c>
      <c r="S41" s="96">
        <v>2856354.9277900411</v>
      </c>
      <c r="T41" s="171">
        <v>4147810.2231568741</v>
      </c>
      <c r="U41" s="172">
        <v>7004165.1509469151</v>
      </c>
      <c r="V41" s="172">
        <v>1917185.8273248719</v>
      </c>
      <c r="W41" s="71">
        <f t="shared" si="4"/>
        <v>8921350.9782717861</v>
      </c>
      <c r="X41" s="173"/>
    </row>
    <row r="42" spans="1:24" s="174" customFormat="1">
      <c r="A42" s="100">
        <v>103</v>
      </c>
      <c r="B42" s="95" t="s">
        <v>40</v>
      </c>
      <c r="C42" s="96">
        <v>2166</v>
      </c>
      <c r="D42" s="96">
        <v>3012389.37</v>
      </c>
      <c r="E42" s="96">
        <v>390229.33210452308</v>
      </c>
      <c r="F42" s="96">
        <v>3402618.7021045233</v>
      </c>
      <c r="G42" s="165">
        <v>1357.49</v>
      </c>
      <c r="H42" s="166">
        <v>2940323.34</v>
      </c>
      <c r="I42" s="166">
        <v>462295.36210452346</v>
      </c>
      <c r="J42" s="167">
        <f t="shared" si="3"/>
        <v>0.13586458036529139</v>
      </c>
      <c r="K42" s="168">
        <v>0</v>
      </c>
      <c r="L42" s="168">
        <v>0</v>
      </c>
      <c r="M42" s="168">
        <v>17658.681494714179</v>
      </c>
      <c r="N42" s="168">
        <v>16355.144977649546</v>
      </c>
      <c r="O42" s="168">
        <v>0</v>
      </c>
      <c r="P42" s="169">
        <v>-134546.19500000001</v>
      </c>
      <c r="Q42" s="169">
        <v>247307.95941079801</v>
      </c>
      <c r="R42" s="170">
        <v>151797.31374396881</v>
      </c>
      <c r="S42" s="96">
        <v>760868.26673165406</v>
      </c>
      <c r="T42" s="171">
        <v>1103889.7374757451</v>
      </c>
      <c r="U42" s="172">
        <v>1864758.0042073992</v>
      </c>
      <c r="V42" s="172">
        <v>466061.27691285906</v>
      </c>
      <c r="W42" s="71">
        <f t="shared" si="4"/>
        <v>2330819.2811202584</v>
      </c>
      <c r="X42" s="173"/>
    </row>
    <row r="43" spans="1:24" s="174" customFormat="1">
      <c r="A43" s="100">
        <v>105</v>
      </c>
      <c r="B43" s="95" t="s">
        <v>41</v>
      </c>
      <c r="C43" s="96">
        <v>2139</v>
      </c>
      <c r="D43" s="96">
        <v>1899802.5599999998</v>
      </c>
      <c r="E43" s="96">
        <v>1325499.8108639752</v>
      </c>
      <c r="F43" s="96">
        <v>3225302.370863975</v>
      </c>
      <c r="G43" s="165">
        <v>1357.49</v>
      </c>
      <c r="H43" s="166">
        <v>2903671.11</v>
      </c>
      <c r="I43" s="166">
        <v>321631.26086397516</v>
      </c>
      <c r="J43" s="167">
        <f t="shared" si="3"/>
        <v>9.972127381589295E-2</v>
      </c>
      <c r="K43" s="168">
        <v>681224.40777599986</v>
      </c>
      <c r="L43" s="168">
        <v>0</v>
      </c>
      <c r="M43" s="168">
        <v>20963.261399231891</v>
      </c>
      <c r="N43" s="168">
        <v>34300.781094482285</v>
      </c>
      <c r="O43" s="168">
        <v>0</v>
      </c>
      <c r="P43" s="169">
        <v>-114566.045</v>
      </c>
      <c r="Q43" s="169">
        <v>366536.63991499488</v>
      </c>
      <c r="R43" s="170">
        <v>372358.27057843527</v>
      </c>
      <c r="S43" s="96">
        <v>1682448.5766271194</v>
      </c>
      <c r="T43" s="171">
        <v>727305.44098069519</v>
      </c>
      <c r="U43" s="172">
        <v>2409754.0176078146</v>
      </c>
      <c r="V43" s="172">
        <v>482796.5705798578</v>
      </c>
      <c r="W43" s="71">
        <f t="shared" si="4"/>
        <v>2892550.5881876722</v>
      </c>
      <c r="X43" s="173"/>
    </row>
    <row r="44" spans="1:24" s="174" customFormat="1">
      <c r="A44" s="100">
        <v>106</v>
      </c>
      <c r="B44" s="95" t="s">
        <v>42</v>
      </c>
      <c r="C44" s="96">
        <v>46880</v>
      </c>
      <c r="D44" s="96">
        <v>67200798.939999998</v>
      </c>
      <c r="E44" s="96">
        <v>10250862.156399649</v>
      </c>
      <c r="F44" s="96">
        <v>77451661.09639965</v>
      </c>
      <c r="G44" s="165">
        <v>1357.49</v>
      </c>
      <c r="H44" s="166">
        <v>63639131.200000003</v>
      </c>
      <c r="I44" s="166">
        <v>13812529.896399647</v>
      </c>
      <c r="J44" s="167">
        <f t="shared" si="3"/>
        <v>0.17833742622005203</v>
      </c>
      <c r="K44" s="168">
        <v>0</v>
      </c>
      <c r="L44" s="168">
        <v>0</v>
      </c>
      <c r="M44" s="168">
        <v>577835.56679253443</v>
      </c>
      <c r="N44" s="168">
        <v>891343.27276910853</v>
      </c>
      <c r="O44" s="168">
        <v>126214.84127152158</v>
      </c>
      <c r="P44" s="169">
        <v>-4732354.3232500004</v>
      </c>
      <c r="Q44" s="169">
        <v>-466606.46200008155</v>
      </c>
      <c r="R44" s="170">
        <v>2202767.691561881</v>
      </c>
      <c r="S44" s="96">
        <v>12411730.48354461</v>
      </c>
      <c r="T44" s="171">
        <v>-193018.53072229135</v>
      </c>
      <c r="U44" s="172">
        <v>12218711.952822318</v>
      </c>
      <c r="V44" s="172">
        <v>6548960.4965896606</v>
      </c>
      <c r="W44" s="71">
        <f t="shared" si="4"/>
        <v>18767672.449411981</v>
      </c>
      <c r="X44" s="173"/>
    </row>
    <row r="45" spans="1:24" s="174" customFormat="1">
      <c r="A45" s="100">
        <v>108</v>
      </c>
      <c r="B45" s="95" t="s">
        <v>43</v>
      </c>
      <c r="C45" s="96">
        <v>10337</v>
      </c>
      <c r="D45" s="96">
        <v>16245274.289999999</v>
      </c>
      <c r="E45" s="96">
        <v>1464461.2939252886</v>
      </c>
      <c r="F45" s="96">
        <v>17709735.583925288</v>
      </c>
      <c r="G45" s="165">
        <v>1357.49</v>
      </c>
      <c r="H45" s="166">
        <v>14032374.130000001</v>
      </c>
      <c r="I45" s="166">
        <v>3677361.4539252874</v>
      </c>
      <c r="J45" s="167">
        <f t="shared" si="3"/>
        <v>0.20764632179280768</v>
      </c>
      <c r="K45" s="168">
        <v>0</v>
      </c>
      <c r="L45" s="168">
        <v>0</v>
      </c>
      <c r="M45" s="168">
        <v>89991.154059379798</v>
      </c>
      <c r="N45" s="168">
        <v>176604.80334860436</v>
      </c>
      <c r="O45" s="168">
        <v>0</v>
      </c>
      <c r="P45" s="169">
        <v>-637196.41249999998</v>
      </c>
      <c r="Q45" s="169">
        <v>794831.40611597209</v>
      </c>
      <c r="R45" s="170">
        <v>199402.46865127463</v>
      </c>
      <c r="S45" s="96">
        <v>4300994.8736005183</v>
      </c>
      <c r="T45" s="171">
        <v>4479167.3199746851</v>
      </c>
      <c r="U45" s="172">
        <v>8780162.1935752034</v>
      </c>
      <c r="V45" s="172">
        <v>1731385.3863370619</v>
      </c>
      <c r="W45" s="71">
        <f t="shared" si="4"/>
        <v>10511547.579912266</v>
      </c>
      <c r="X45" s="173"/>
    </row>
    <row r="46" spans="1:24" s="174" customFormat="1">
      <c r="A46" s="100">
        <v>109</v>
      </c>
      <c r="B46" s="95" t="s">
        <v>44</v>
      </c>
      <c r="C46" s="96">
        <v>67971</v>
      </c>
      <c r="D46" s="96">
        <v>92175313.710000008</v>
      </c>
      <c r="E46" s="96">
        <v>14112447.715683714</v>
      </c>
      <c r="F46" s="96">
        <v>106287761.42568372</v>
      </c>
      <c r="G46" s="165">
        <v>1357.49</v>
      </c>
      <c r="H46" s="166">
        <v>92269952.790000007</v>
      </c>
      <c r="I46" s="166">
        <v>14017808.635683715</v>
      </c>
      <c r="J46" s="167">
        <f t="shared" si="3"/>
        <v>0.13188544426617688</v>
      </c>
      <c r="K46" s="168">
        <v>0</v>
      </c>
      <c r="L46" s="168">
        <v>0</v>
      </c>
      <c r="M46" s="168">
        <v>887773.7603111465</v>
      </c>
      <c r="N46" s="168">
        <v>1267399.1174996709</v>
      </c>
      <c r="O46" s="168">
        <v>146984.67400698512</v>
      </c>
      <c r="P46" s="169">
        <v>-6703202.03455</v>
      </c>
      <c r="Q46" s="169">
        <v>324704.96673267352</v>
      </c>
      <c r="R46" s="170">
        <v>3172210.2878402574</v>
      </c>
      <c r="S46" s="96">
        <v>13113679.40752445</v>
      </c>
      <c r="T46" s="171">
        <v>7063824.4965344556</v>
      </c>
      <c r="U46" s="172">
        <v>20177503.904058903</v>
      </c>
      <c r="V46" s="172">
        <v>10152097.412563667</v>
      </c>
      <c r="W46" s="71">
        <f t="shared" si="4"/>
        <v>30329601.31662257</v>
      </c>
      <c r="X46" s="173"/>
    </row>
    <row r="47" spans="1:24" s="174" customFormat="1">
      <c r="A47" s="100">
        <v>111</v>
      </c>
      <c r="B47" s="95" t="s">
        <v>45</v>
      </c>
      <c r="C47" s="96">
        <v>18344</v>
      </c>
      <c r="D47" s="96">
        <v>18982083.359999999</v>
      </c>
      <c r="E47" s="96">
        <v>4090901.6211973708</v>
      </c>
      <c r="F47" s="96">
        <v>23072984.981197372</v>
      </c>
      <c r="G47" s="165">
        <v>1357.49</v>
      </c>
      <c r="H47" s="166">
        <v>24901796.559999999</v>
      </c>
      <c r="I47" s="166">
        <v>-1828811.5788026266</v>
      </c>
      <c r="J47" s="167">
        <f t="shared" si="3"/>
        <v>-7.9262027877752314E-2</v>
      </c>
      <c r="K47" s="168">
        <v>0</v>
      </c>
      <c r="L47" s="168">
        <v>0</v>
      </c>
      <c r="M47" s="168">
        <v>221116.98425874268</v>
      </c>
      <c r="N47" s="168">
        <v>381157.96053684183</v>
      </c>
      <c r="O47" s="168">
        <v>0</v>
      </c>
      <c r="P47" s="169">
        <v>-1579655.5502499999</v>
      </c>
      <c r="Q47" s="169">
        <v>4771516.2116033938</v>
      </c>
      <c r="R47" s="170">
        <v>4883801.164530063</v>
      </c>
      <c r="S47" s="96">
        <v>6849125.1918764142</v>
      </c>
      <c r="T47" s="171">
        <v>5605111.1645146525</v>
      </c>
      <c r="U47" s="172">
        <v>12454236.356391067</v>
      </c>
      <c r="V47" s="172">
        <v>3080256.0173459691</v>
      </c>
      <c r="W47" s="71">
        <f t="shared" si="4"/>
        <v>15534492.373737035</v>
      </c>
      <c r="X47" s="173"/>
    </row>
    <row r="48" spans="1:24" s="174" customFormat="1">
      <c r="A48" s="100">
        <v>139</v>
      </c>
      <c r="B48" s="95" t="s">
        <v>46</v>
      </c>
      <c r="C48" s="96">
        <v>9912</v>
      </c>
      <c r="D48" s="96">
        <v>20258377.329999998</v>
      </c>
      <c r="E48" s="96">
        <v>2254464.5683431029</v>
      </c>
      <c r="F48" s="96">
        <v>22512841.898343101</v>
      </c>
      <c r="G48" s="165">
        <v>1357.49</v>
      </c>
      <c r="H48" s="166">
        <v>13455440.880000001</v>
      </c>
      <c r="I48" s="166">
        <v>9057401.0183431003</v>
      </c>
      <c r="J48" s="167">
        <f t="shared" si="3"/>
        <v>0.40232153093962369</v>
      </c>
      <c r="K48" s="168">
        <v>0</v>
      </c>
      <c r="L48" s="168">
        <v>0</v>
      </c>
      <c r="M48" s="168">
        <v>84494.240308703243</v>
      </c>
      <c r="N48" s="168">
        <v>173858.95702665971</v>
      </c>
      <c r="O48" s="168">
        <v>16784.097893159054</v>
      </c>
      <c r="P48" s="169">
        <v>-536915.38500000001</v>
      </c>
      <c r="Q48" s="169">
        <v>-429732.43547558074</v>
      </c>
      <c r="R48" s="170">
        <v>-885813.02231922478</v>
      </c>
      <c r="S48" s="96">
        <v>7480077.4707768168</v>
      </c>
      <c r="T48" s="171">
        <v>5283165.6915568877</v>
      </c>
      <c r="U48" s="172">
        <v>12763243.162333705</v>
      </c>
      <c r="V48" s="172">
        <v>1478972.4445729773</v>
      </c>
      <c r="W48" s="71">
        <f t="shared" si="4"/>
        <v>14242215.606906682</v>
      </c>
      <c r="X48" s="173"/>
    </row>
    <row r="49" spans="1:24" s="174" customFormat="1">
      <c r="A49" s="100">
        <v>140</v>
      </c>
      <c r="B49" s="95" t="s">
        <v>47</v>
      </c>
      <c r="C49" s="96">
        <v>20958</v>
      </c>
      <c r="D49" s="96">
        <v>28884235.490000002</v>
      </c>
      <c r="E49" s="96">
        <v>3659971.0022543888</v>
      </c>
      <c r="F49" s="96">
        <v>32544206.492254391</v>
      </c>
      <c r="G49" s="165">
        <v>1357.49</v>
      </c>
      <c r="H49" s="166">
        <v>28450275.420000002</v>
      </c>
      <c r="I49" s="166">
        <v>4093931.0722543895</v>
      </c>
      <c r="J49" s="167">
        <f t="shared" si="3"/>
        <v>0.12579600222327608</v>
      </c>
      <c r="K49" s="168">
        <v>328094.75148799992</v>
      </c>
      <c r="L49" s="168">
        <v>0</v>
      </c>
      <c r="M49" s="168">
        <v>292622.37644966767</v>
      </c>
      <c r="N49" s="168">
        <v>422382.26278532407</v>
      </c>
      <c r="O49" s="168">
        <v>0</v>
      </c>
      <c r="P49" s="169">
        <v>-1725410.9459000002</v>
      </c>
      <c r="Q49" s="169">
        <v>5523398.6296020951</v>
      </c>
      <c r="R49" s="170">
        <v>3251006.5970276291</v>
      </c>
      <c r="S49" s="96">
        <v>12186024.743707106</v>
      </c>
      <c r="T49" s="171">
        <v>7532261.211798111</v>
      </c>
      <c r="U49" s="172">
        <v>19718285.955505215</v>
      </c>
      <c r="V49" s="172">
        <v>3547566.4385813437</v>
      </c>
      <c r="W49" s="71">
        <f t="shared" si="4"/>
        <v>23265852.394086558</v>
      </c>
      <c r="X49" s="173"/>
    </row>
    <row r="50" spans="1:24" s="174" customFormat="1">
      <c r="A50" s="100">
        <v>142</v>
      </c>
      <c r="B50" s="95" t="s">
        <v>48</v>
      </c>
      <c r="C50" s="96">
        <v>6559</v>
      </c>
      <c r="D50" s="96">
        <v>8759303.0899999999</v>
      </c>
      <c r="E50" s="96">
        <v>1248422.1102574968</v>
      </c>
      <c r="F50" s="96">
        <v>10007725.200257497</v>
      </c>
      <c r="G50" s="165">
        <v>1357.49</v>
      </c>
      <c r="H50" s="166">
        <v>8903776.9100000001</v>
      </c>
      <c r="I50" s="166">
        <v>1103948.2902574968</v>
      </c>
      <c r="J50" s="167">
        <f t="shared" si="3"/>
        <v>0.11030961264095185</v>
      </c>
      <c r="K50" s="168">
        <v>0</v>
      </c>
      <c r="L50" s="168">
        <v>0</v>
      </c>
      <c r="M50" s="168">
        <v>65889.498264678492</v>
      </c>
      <c r="N50" s="168">
        <v>93377.968251863233</v>
      </c>
      <c r="O50" s="168">
        <v>0</v>
      </c>
      <c r="P50" s="169">
        <v>-394488.005</v>
      </c>
      <c r="Q50" s="169">
        <v>-470179.65418347431</v>
      </c>
      <c r="R50" s="170">
        <v>-124468.92423307331</v>
      </c>
      <c r="S50" s="96">
        <v>274079.17335749092</v>
      </c>
      <c r="T50" s="171">
        <v>2434403.4918106389</v>
      </c>
      <c r="U50" s="172">
        <v>2708482.6651681298</v>
      </c>
      <c r="V50" s="172">
        <v>1146310.961099721</v>
      </c>
      <c r="W50" s="71">
        <f t="shared" si="4"/>
        <v>3854793.6262678509</v>
      </c>
      <c r="X50" s="173"/>
    </row>
    <row r="51" spans="1:24" s="174" customFormat="1">
      <c r="A51" s="100">
        <v>143</v>
      </c>
      <c r="B51" s="95" t="s">
        <v>49</v>
      </c>
      <c r="C51" s="96">
        <v>6877</v>
      </c>
      <c r="D51" s="96">
        <v>8838430.8300000001</v>
      </c>
      <c r="E51" s="96">
        <v>1472761.6990430804</v>
      </c>
      <c r="F51" s="96">
        <v>10311192.52904308</v>
      </c>
      <c r="G51" s="165">
        <v>1357.49</v>
      </c>
      <c r="H51" s="166">
        <v>9335458.7300000004</v>
      </c>
      <c r="I51" s="166">
        <v>975733.79904307984</v>
      </c>
      <c r="J51" s="167">
        <f t="shared" si="3"/>
        <v>9.4628608310316539E-2</v>
      </c>
      <c r="K51" s="168">
        <v>34690.595541333329</v>
      </c>
      <c r="L51" s="168">
        <v>0</v>
      </c>
      <c r="M51" s="168">
        <v>73928.524450048368</v>
      </c>
      <c r="N51" s="168">
        <v>121474.26931773812</v>
      </c>
      <c r="O51" s="168">
        <v>0</v>
      </c>
      <c r="P51" s="169">
        <v>-498272.59499999997</v>
      </c>
      <c r="Q51" s="169">
        <v>212147.98602903739</v>
      </c>
      <c r="R51" s="170">
        <v>511004.9922880067</v>
      </c>
      <c r="S51" s="96">
        <v>1430707.5716692437</v>
      </c>
      <c r="T51" s="171">
        <v>2519104.8976838845</v>
      </c>
      <c r="U51" s="172">
        <v>3949812.4693531282</v>
      </c>
      <c r="V51" s="172">
        <v>1312895.1554152814</v>
      </c>
      <c r="W51" s="71">
        <f t="shared" si="4"/>
        <v>5262707.6247684099</v>
      </c>
      <c r="X51" s="173"/>
    </row>
    <row r="52" spans="1:24" s="174" customFormat="1">
      <c r="A52" s="100">
        <v>145</v>
      </c>
      <c r="B52" s="95" t="s">
        <v>50</v>
      </c>
      <c r="C52" s="96">
        <v>12366</v>
      </c>
      <c r="D52" s="96">
        <v>22277976.07</v>
      </c>
      <c r="E52" s="96">
        <v>1417404.4435066914</v>
      </c>
      <c r="F52" s="96">
        <v>23695380.513506692</v>
      </c>
      <c r="G52" s="165">
        <v>1357.49</v>
      </c>
      <c r="H52" s="166">
        <v>16786721.34</v>
      </c>
      <c r="I52" s="166">
        <v>6908659.1735066921</v>
      </c>
      <c r="J52" s="167">
        <f t="shared" si="3"/>
        <v>0.29156143618662977</v>
      </c>
      <c r="K52" s="168">
        <v>0</v>
      </c>
      <c r="L52" s="168">
        <v>0</v>
      </c>
      <c r="M52" s="168">
        <v>101686.86274915223</v>
      </c>
      <c r="N52" s="168">
        <v>182248.46253351934</v>
      </c>
      <c r="O52" s="168">
        <v>60274.573285487088</v>
      </c>
      <c r="P52" s="169">
        <v>-673292.89500000002</v>
      </c>
      <c r="Q52" s="169">
        <v>1584963.4312574198</v>
      </c>
      <c r="R52" s="170">
        <v>22192.390149493018</v>
      </c>
      <c r="S52" s="96">
        <v>8186731.9984817635</v>
      </c>
      <c r="T52" s="171">
        <v>5767590.0018273341</v>
      </c>
      <c r="U52" s="172">
        <v>13954322.000309099</v>
      </c>
      <c r="V52" s="172">
        <v>2016388.4337186066</v>
      </c>
      <c r="W52" s="71">
        <f t="shared" si="4"/>
        <v>15970710.434027705</v>
      </c>
      <c r="X52" s="173"/>
    </row>
    <row r="53" spans="1:24" s="174" customFormat="1">
      <c r="A53" s="100">
        <v>146</v>
      </c>
      <c r="B53" s="95" t="s">
        <v>51</v>
      </c>
      <c r="C53" s="96">
        <v>4643</v>
      </c>
      <c r="D53" s="96">
        <v>3997677.77</v>
      </c>
      <c r="E53" s="96">
        <v>2946261.2890146156</v>
      </c>
      <c r="F53" s="96">
        <v>6943939.0590146156</v>
      </c>
      <c r="G53" s="165">
        <v>1357.49</v>
      </c>
      <c r="H53" s="166">
        <v>6302826.0700000003</v>
      </c>
      <c r="I53" s="166">
        <v>641112.9890146153</v>
      </c>
      <c r="J53" s="167">
        <f t="shared" si="3"/>
        <v>9.2326989561108394E-2</v>
      </c>
      <c r="K53" s="168">
        <v>1328431.684992</v>
      </c>
      <c r="L53" s="168">
        <v>0</v>
      </c>
      <c r="M53" s="168">
        <v>57898.968879223241</v>
      </c>
      <c r="N53" s="168">
        <v>75514.977892262701</v>
      </c>
      <c r="O53" s="168">
        <v>0</v>
      </c>
      <c r="P53" s="169">
        <v>-263247.32999999996</v>
      </c>
      <c r="Q53" s="169">
        <v>1608837.3784470616</v>
      </c>
      <c r="R53" s="170">
        <v>817470.9367858331</v>
      </c>
      <c r="S53" s="96">
        <v>4266019.6060109958</v>
      </c>
      <c r="T53" s="171">
        <v>470652.98284680286</v>
      </c>
      <c r="U53" s="172">
        <v>4736672.5888577988</v>
      </c>
      <c r="V53" s="172">
        <v>1005696.8442927339</v>
      </c>
      <c r="W53" s="71">
        <f t="shared" si="4"/>
        <v>5742369.4331505327</v>
      </c>
      <c r="X53" s="173"/>
    </row>
    <row r="54" spans="1:24" s="174" customFormat="1">
      <c r="A54" s="100">
        <v>148</v>
      </c>
      <c r="B54" s="95" t="s">
        <v>52</v>
      </c>
      <c r="C54" s="96">
        <v>7008</v>
      </c>
      <c r="D54" s="96">
        <v>8003718.5900000008</v>
      </c>
      <c r="E54" s="96">
        <v>6939538.7899143649</v>
      </c>
      <c r="F54" s="96">
        <v>14943257.379914366</v>
      </c>
      <c r="G54" s="165">
        <v>1357.49</v>
      </c>
      <c r="H54" s="166">
        <v>9513289.9199999999</v>
      </c>
      <c r="I54" s="166">
        <v>5429967.4599143658</v>
      </c>
      <c r="J54" s="167">
        <f t="shared" si="3"/>
        <v>0.3633724108381437</v>
      </c>
      <c r="K54" s="168">
        <v>2067244.0596480002</v>
      </c>
      <c r="L54" s="168">
        <v>424512.25</v>
      </c>
      <c r="M54" s="168">
        <v>87322.280486130956</v>
      </c>
      <c r="N54" s="168">
        <v>131643.30301647773</v>
      </c>
      <c r="O54" s="168">
        <v>26729.826810800423</v>
      </c>
      <c r="P54" s="169">
        <v>-345230.02499999997</v>
      </c>
      <c r="Q54" s="169">
        <v>-329589.26964456675</v>
      </c>
      <c r="R54" s="170">
        <v>1783305.7214017527</v>
      </c>
      <c r="S54" s="96">
        <v>9275905.606632961</v>
      </c>
      <c r="T54" s="171">
        <v>-35989.029961915985</v>
      </c>
      <c r="U54" s="172">
        <v>9239916.5766710453</v>
      </c>
      <c r="V54" s="172">
        <v>1141986.6262101373</v>
      </c>
      <c r="W54" s="71">
        <f t="shared" si="4"/>
        <v>10381903.202881183</v>
      </c>
      <c r="X54" s="173"/>
    </row>
    <row r="55" spans="1:24" s="174" customFormat="1">
      <c r="A55" s="100">
        <v>149</v>
      </c>
      <c r="B55" s="95" t="s">
        <v>53</v>
      </c>
      <c r="C55" s="96">
        <v>5353</v>
      </c>
      <c r="D55" s="96">
        <v>7639298.5700000003</v>
      </c>
      <c r="E55" s="96">
        <v>2002167.7749154898</v>
      </c>
      <c r="F55" s="96">
        <v>9641466.3449154906</v>
      </c>
      <c r="G55" s="165">
        <v>1357.49</v>
      </c>
      <c r="H55" s="166">
        <v>7266643.9699999997</v>
      </c>
      <c r="I55" s="166">
        <v>2374822.3749154909</v>
      </c>
      <c r="J55" s="167">
        <f t="shared" si="3"/>
        <v>0.24631340192022488</v>
      </c>
      <c r="K55" s="168">
        <v>0</v>
      </c>
      <c r="L55" s="168">
        <v>0</v>
      </c>
      <c r="M55" s="168">
        <v>39408.988038271367</v>
      </c>
      <c r="N55" s="168">
        <v>65075.385287582365</v>
      </c>
      <c r="O55" s="168">
        <v>0</v>
      </c>
      <c r="P55" s="169">
        <v>-268778.82500000001</v>
      </c>
      <c r="Q55" s="169">
        <v>245242.1245304452</v>
      </c>
      <c r="R55" s="170">
        <v>238960.76536673616</v>
      </c>
      <c r="S55" s="96">
        <v>2694730.8131385259</v>
      </c>
      <c r="T55" s="171">
        <v>-65905.699598092557</v>
      </c>
      <c r="U55" s="172">
        <v>2628825.1135404333</v>
      </c>
      <c r="V55" s="172">
        <v>857990.56899643107</v>
      </c>
      <c r="W55" s="71">
        <f t="shared" si="4"/>
        <v>3486815.6825368647</v>
      </c>
      <c r="X55" s="173"/>
    </row>
    <row r="56" spans="1:24" s="174" customFormat="1">
      <c r="A56" s="100">
        <v>151</v>
      </c>
      <c r="B56" s="95" t="s">
        <v>54</v>
      </c>
      <c r="C56" s="96">
        <v>1891</v>
      </c>
      <c r="D56" s="96">
        <v>2029084.3000000003</v>
      </c>
      <c r="E56" s="96">
        <v>739984.15439001075</v>
      </c>
      <c r="F56" s="96">
        <v>2769068.4543900108</v>
      </c>
      <c r="G56" s="165">
        <v>1357.49</v>
      </c>
      <c r="H56" s="166">
        <v>2567013.59</v>
      </c>
      <c r="I56" s="166">
        <v>202054.86439001095</v>
      </c>
      <c r="J56" s="167">
        <f t="shared" si="3"/>
        <v>7.2968533540468561E-2</v>
      </c>
      <c r="K56" s="168">
        <v>193408.09132800001</v>
      </c>
      <c r="L56" s="168">
        <v>0</v>
      </c>
      <c r="M56" s="168">
        <v>20926.787820690359</v>
      </c>
      <c r="N56" s="168">
        <v>29780.844978143301</v>
      </c>
      <c r="O56" s="168">
        <v>0</v>
      </c>
      <c r="P56" s="169">
        <v>-86443.255000000005</v>
      </c>
      <c r="Q56" s="169">
        <v>111084.82485202957</v>
      </c>
      <c r="R56" s="170">
        <v>-72973.60970174204</v>
      </c>
      <c r="S56" s="96">
        <v>397838.54866713216</v>
      </c>
      <c r="T56" s="171">
        <v>646253.34752329963</v>
      </c>
      <c r="U56" s="172">
        <v>1044091.8961904318</v>
      </c>
      <c r="V56" s="172">
        <v>476479.8248655186</v>
      </c>
      <c r="W56" s="71">
        <f t="shared" si="4"/>
        <v>1520571.7210559505</v>
      </c>
      <c r="X56" s="173"/>
    </row>
    <row r="57" spans="1:24" s="174" customFormat="1">
      <c r="A57" s="100">
        <v>152</v>
      </c>
      <c r="B57" s="95" t="s">
        <v>55</v>
      </c>
      <c r="C57" s="96">
        <v>4480</v>
      </c>
      <c r="D57" s="96">
        <v>6970904.0100000007</v>
      </c>
      <c r="E57" s="96">
        <v>622436.7611307737</v>
      </c>
      <c r="F57" s="96">
        <v>7593340.7711307742</v>
      </c>
      <c r="G57" s="165">
        <v>1357.49</v>
      </c>
      <c r="H57" s="166">
        <v>6081555.2000000002</v>
      </c>
      <c r="I57" s="166">
        <v>1511785.571130774</v>
      </c>
      <c r="J57" s="167">
        <f t="shared" si="3"/>
        <v>0.1990936027628909</v>
      </c>
      <c r="K57" s="168">
        <v>0</v>
      </c>
      <c r="L57" s="168">
        <v>0</v>
      </c>
      <c r="M57" s="168">
        <v>45020.822140073513</v>
      </c>
      <c r="N57" s="168">
        <v>54757.21695933611</v>
      </c>
      <c r="O57" s="168">
        <v>0</v>
      </c>
      <c r="P57" s="169">
        <v>-258639.03999999998</v>
      </c>
      <c r="Q57" s="169">
        <v>112101.51861548294</v>
      </c>
      <c r="R57" s="170">
        <v>-298379.37544949498</v>
      </c>
      <c r="S57" s="96">
        <v>1166646.7133961716</v>
      </c>
      <c r="T57" s="171">
        <v>2310168.6661312296</v>
      </c>
      <c r="U57" s="172">
        <v>3476815.3795274012</v>
      </c>
      <c r="V57" s="172">
        <v>900584.18956868444</v>
      </c>
      <c r="W57" s="71">
        <f t="shared" si="4"/>
        <v>4377399.5690960856</v>
      </c>
      <c r="X57" s="173"/>
    </row>
    <row r="58" spans="1:24" s="174" customFormat="1">
      <c r="A58" s="100">
        <v>153</v>
      </c>
      <c r="B58" s="95" t="s">
        <v>56</v>
      </c>
      <c r="C58" s="96">
        <v>25655</v>
      </c>
      <c r="D58" s="96">
        <v>29623307.340000004</v>
      </c>
      <c r="E58" s="96">
        <v>6061689.1831999123</v>
      </c>
      <c r="F58" s="96">
        <v>35684996.523199916</v>
      </c>
      <c r="G58" s="165">
        <v>1357.49</v>
      </c>
      <c r="H58" s="166">
        <v>34826405.950000003</v>
      </c>
      <c r="I58" s="166">
        <v>858590.57319991291</v>
      </c>
      <c r="J58" s="167">
        <f t="shared" si="3"/>
        <v>2.4060267811479727E-2</v>
      </c>
      <c r="K58" s="168">
        <v>0</v>
      </c>
      <c r="L58" s="168">
        <v>0</v>
      </c>
      <c r="M58" s="168">
        <v>329375.85314675409</v>
      </c>
      <c r="N58" s="168">
        <v>471053.13813847455</v>
      </c>
      <c r="O58" s="168">
        <v>0</v>
      </c>
      <c r="P58" s="169">
        <v>-2405355.8125</v>
      </c>
      <c r="Q58" s="169">
        <v>7462319.6899723699</v>
      </c>
      <c r="R58" s="170">
        <v>5945910.1393650733</v>
      </c>
      <c r="S58" s="96">
        <v>12661893.581322586</v>
      </c>
      <c r="T58" s="171">
        <v>8029663.7885033907</v>
      </c>
      <c r="U58" s="172">
        <v>20691557.369825978</v>
      </c>
      <c r="V58" s="172">
        <v>3752594.8290626793</v>
      </c>
      <c r="W58" s="71">
        <f t="shared" si="4"/>
        <v>24444152.198888656</v>
      </c>
      <c r="X58" s="173"/>
    </row>
    <row r="59" spans="1:24" s="174" customFormat="1">
      <c r="A59" s="100">
        <v>165</v>
      </c>
      <c r="B59" s="95" t="s">
        <v>57</v>
      </c>
      <c r="C59" s="96">
        <v>16340</v>
      </c>
      <c r="D59" s="96">
        <v>25157943.580000002</v>
      </c>
      <c r="E59" s="96">
        <v>2657368.3192879232</v>
      </c>
      <c r="F59" s="96">
        <v>27815311.899287924</v>
      </c>
      <c r="G59" s="165">
        <v>1357.49</v>
      </c>
      <c r="H59" s="166">
        <v>22181386.600000001</v>
      </c>
      <c r="I59" s="166">
        <v>5633925.2992879227</v>
      </c>
      <c r="J59" s="167">
        <f t="shared" si="3"/>
        <v>0.20254762267944051</v>
      </c>
      <c r="K59" s="168">
        <v>0</v>
      </c>
      <c r="L59" s="168">
        <v>0</v>
      </c>
      <c r="M59" s="168">
        <v>148601.69847901419</v>
      </c>
      <c r="N59" s="168">
        <v>228172.98688482109</v>
      </c>
      <c r="O59" s="168">
        <v>0</v>
      </c>
      <c r="P59" s="169">
        <v>-1292332.9774999998</v>
      </c>
      <c r="Q59" s="169">
        <v>997757.58331705444</v>
      </c>
      <c r="R59" s="170">
        <v>235673.72782650596</v>
      </c>
      <c r="S59" s="96">
        <v>5951798.3182953186</v>
      </c>
      <c r="T59" s="171">
        <v>4972339.3960864134</v>
      </c>
      <c r="U59" s="172">
        <v>10924137.714381732</v>
      </c>
      <c r="V59" s="172">
        <v>2438656.0822566152</v>
      </c>
      <c r="W59" s="71">
        <f t="shared" si="4"/>
        <v>13362793.796638347</v>
      </c>
      <c r="X59" s="173"/>
    </row>
    <row r="60" spans="1:24" s="174" customFormat="1">
      <c r="A60" s="100">
        <v>167</v>
      </c>
      <c r="B60" s="95" t="s">
        <v>58</v>
      </c>
      <c r="C60" s="96">
        <v>77261</v>
      </c>
      <c r="D60" s="96">
        <v>96768735.859999999</v>
      </c>
      <c r="E60" s="96">
        <v>17346285.326277401</v>
      </c>
      <c r="F60" s="96">
        <v>114115021.1862774</v>
      </c>
      <c r="G60" s="165">
        <v>1357.49</v>
      </c>
      <c r="H60" s="166">
        <v>104881034.89</v>
      </c>
      <c r="I60" s="166">
        <v>9233986.2962774038</v>
      </c>
      <c r="J60" s="167">
        <f t="shared" si="3"/>
        <v>8.091823670789286E-2</v>
      </c>
      <c r="K60" s="168">
        <v>0</v>
      </c>
      <c r="L60" s="168">
        <v>0</v>
      </c>
      <c r="M60" s="168">
        <v>1129413.7745904957</v>
      </c>
      <c r="N60" s="168">
        <v>1507364.2149743752</v>
      </c>
      <c r="O60" s="168">
        <v>238203.04821168003</v>
      </c>
      <c r="P60" s="169">
        <v>-7319766.9368000012</v>
      </c>
      <c r="Q60" s="169">
        <v>8126809.5509918388</v>
      </c>
      <c r="R60" s="170">
        <v>7711151.5837480389</v>
      </c>
      <c r="S60" s="96">
        <v>20627161.531993836</v>
      </c>
      <c r="T60" s="171">
        <v>24828964.821396858</v>
      </c>
      <c r="U60" s="172">
        <v>45456126.353390694</v>
      </c>
      <c r="V60" s="172">
        <v>12199652.05330129</v>
      </c>
      <c r="W60" s="71">
        <f t="shared" si="4"/>
        <v>57655778.406691983</v>
      </c>
      <c r="X60" s="173"/>
    </row>
    <row r="61" spans="1:24" s="174" customFormat="1">
      <c r="A61" s="100">
        <v>169</v>
      </c>
      <c r="B61" s="95" t="s">
        <v>59</v>
      </c>
      <c r="C61" s="96">
        <v>5046</v>
      </c>
      <c r="D61" s="96">
        <v>7101007.5200000005</v>
      </c>
      <c r="E61" s="96">
        <v>723955.51710822852</v>
      </c>
      <c r="F61" s="96">
        <v>7824963.0371082295</v>
      </c>
      <c r="G61" s="165">
        <v>1357.49</v>
      </c>
      <c r="H61" s="166">
        <v>6849894.54</v>
      </c>
      <c r="I61" s="166">
        <v>975068.49710822944</v>
      </c>
      <c r="J61" s="167">
        <f t="shared" si="3"/>
        <v>0.12460998122089187</v>
      </c>
      <c r="K61" s="168">
        <v>0</v>
      </c>
      <c r="L61" s="168">
        <v>0</v>
      </c>
      <c r="M61" s="168">
        <v>52768.099636699553</v>
      </c>
      <c r="N61" s="168">
        <v>56742.357621506169</v>
      </c>
      <c r="O61" s="168">
        <v>0</v>
      </c>
      <c r="P61" s="169">
        <v>-274911.86000000004</v>
      </c>
      <c r="Q61" s="169">
        <v>187663.49633967626</v>
      </c>
      <c r="R61" s="170">
        <v>171890.24274198004</v>
      </c>
      <c r="S61" s="96">
        <v>1169220.8334480915</v>
      </c>
      <c r="T61" s="171">
        <v>1376857.7813320884</v>
      </c>
      <c r="U61" s="172">
        <v>2546078.6147801802</v>
      </c>
      <c r="V61" s="172">
        <v>867010.07077748189</v>
      </c>
      <c r="W61" s="71">
        <f t="shared" si="4"/>
        <v>3413088.685557662</v>
      </c>
      <c r="X61" s="173"/>
    </row>
    <row r="62" spans="1:24" s="174" customFormat="1">
      <c r="A62" s="100">
        <v>171</v>
      </c>
      <c r="B62" s="95" t="s">
        <v>60</v>
      </c>
      <c r="C62" s="96">
        <v>4624</v>
      </c>
      <c r="D62" s="96">
        <v>5854509.4199999999</v>
      </c>
      <c r="E62" s="96">
        <v>1072392.4908241597</v>
      </c>
      <c r="F62" s="96">
        <v>6926901.9108241592</v>
      </c>
      <c r="G62" s="165">
        <v>1357.49</v>
      </c>
      <c r="H62" s="166">
        <v>6277033.7599999998</v>
      </c>
      <c r="I62" s="166">
        <v>649868.15082415938</v>
      </c>
      <c r="J62" s="167">
        <f t="shared" si="3"/>
        <v>9.3818009723605059E-2</v>
      </c>
      <c r="K62" s="168">
        <v>26806.400768</v>
      </c>
      <c r="L62" s="168">
        <v>0</v>
      </c>
      <c r="M62" s="168">
        <v>45048.070721683354</v>
      </c>
      <c r="N62" s="168">
        <v>86675.207613187638</v>
      </c>
      <c r="O62" s="168">
        <v>0</v>
      </c>
      <c r="P62" s="169">
        <v>-275232.32500000001</v>
      </c>
      <c r="Q62" s="169">
        <v>4692.4158618473566</v>
      </c>
      <c r="R62" s="170">
        <v>-175789.02529530803</v>
      </c>
      <c r="S62" s="96">
        <v>362068.89549356967</v>
      </c>
      <c r="T62" s="171">
        <v>1266318.9621396677</v>
      </c>
      <c r="U62" s="172">
        <v>1628387.8576332373</v>
      </c>
      <c r="V62" s="172">
        <v>901856.00179482601</v>
      </c>
      <c r="W62" s="71">
        <f t="shared" si="4"/>
        <v>2530243.859428063</v>
      </c>
      <c r="X62" s="173"/>
    </row>
    <row r="63" spans="1:24" s="174" customFormat="1">
      <c r="A63" s="100">
        <v>172</v>
      </c>
      <c r="B63" s="95" t="s">
        <v>61</v>
      </c>
      <c r="C63" s="96">
        <v>4263</v>
      </c>
      <c r="D63" s="96">
        <v>4472572.96</v>
      </c>
      <c r="E63" s="96">
        <v>1315567.0384433847</v>
      </c>
      <c r="F63" s="96">
        <v>5788139.9984433847</v>
      </c>
      <c r="G63" s="165">
        <v>1357.49</v>
      </c>
      <c r="H63" s="166">
        <v>5786979.8700000001</v>
      </c>
      <c r="I63" s="166">
        <v>1160.1284433845431</v>
      </c>
      <c r="J63" s="167">
        <f t="shared" si="3"/>
        <v>2.0043199433609737E-4</v>
      </c>
      <c r="K63" s="168">
        <v>551548.40647200006</v>
      </c>
      <c r="L63" s="168">
        <v>0</v>
      </c>
      <c r="M63" s="168">
        <v>51028.957890690581</v>
      </c>
      <c r="N63" s="168">
        <v>62650.582220264303</v>
      </c>
      <c r="O63" s="168">
        <v>0</v>
      </c>
      <c r="P63" s="169">
        <v>-267973.09000000003</v>
      </c>
      <c r="Q63" s="169">
        <v>-579647.53119679133</v>
      </c>
      <c r="R63" s="170">
        <v>-551859.60109635885</v>
      </c>
      <c r="S63" s="96">
        <v>-733092.14726681076</v>
      </c>
      <c r="T63" s="171">
        <v>1452132.4278684261</v>
      </c>
      <c r="U63" s="172">
        <v>719040.28060161532</v>
      </c>
      <c r="V63" s="172">
        <v>904534.8226418345</v>
      </c>
      <c r="W63" s="71">
        <f t="shared" si="4"/>
        <v>1623575.1032434497</v>
      </c>
      <c r="X63" s="173"/>
    </row>
    <row r="64" spans="1:24" s="174" customFormat="1">
      <c r="A64" s="100">
        <v>176</v>
      </c>
      <c r="B64" s="95" t="s">
        <v>62</v>
      </c>
      <c r="C64" s="96">
        <v>4444</v>
      </c>
      <c r="D64" s="96">
        <v>4334760.01</v>
      </c>
      <c r="E64" s="96">
        <v>1916743.8196929244</v>
      </c>
      <c r="F64" s="96">
        <v>6251503.8296929244</v>
      </c>
      <c r="G64" s="165">
        <v>1357.49</v>
      </c>
      <c r="H64" s="166">
        <v>6032685.5599999996</v>
      </c>
      <c r="I64" s="166">
        <v>218818.2696929248</v>
      </c>
      <c r="J64" s="167">
        <f t="shared" si="3"/>
        <v>3.5002501102790372E-2</v>
      </c>
      <c r="K64" s="168">
        <v>1238479.7307519999</v>
      </c>
      <c r="L64" s="168">
        <v>0</v>
      </c>
      <c r="M64" s="168">
        <v>54340.410088288154</v>
      </c>
      <c r="N64" s="168">
        <v>74903.777157382938</v>
      </c>
      <c r="O64" s="168">
        <v>0</v>
      </c>
      <c r="P64" s="169">
        <v>-302136.875</v>
      </c>
      <c r="Q64" s="169">
        <v>-94097.049595851277</v>
      </c>
      <c r="R64" s="170">
        <v>-167838.62152531795</v>
      </c>
      <c r="S64" s="96">
        <v>1022469.6415694266</v>
      </c>
      <c r="T64" s="171">
        <v>1832132.2578159489</v>
      </c>
      <c r="U64" s="172">
        <v>2854601.8993853754</v>
      </c>
      <c r="V64" s="172">
        <v>960697.45607522817</v>
      </c>
      <c r="W64" s="71">
        <f t="shared" si="4"/>
        <v>3815299.3554606037</v>
      </c>
      <c r="X64" s="173"/>
    </row>
    <row r="65" spans="1:24" s="174" customFormat="1">
      <c r="A65" s="100">
        <v>177</v>
      </c>
      <c r="B65" s="95" t="s">
        <v>63</v>
      </c>
      <c r="C65" s="96">
        <v>1786</v>
      </c>
      <c r="D65" s="96">
        <v>2273323.3100000005</v>
      </c>
      <c r="E65" s="96">
        <v>357185.63049967017</v>
      </c>
      <c r="F65" s="96">
        <v>2630508.9404996708</v>
      </c>
      <c r="G65" s="165">
        <v>1357.49</v>
      </c>
      <c r="H65" s="166">
        <v>2424477.14</v>
      </c>
      <c r="I65" s="166">
        <v>206031.80049967067</v>
      </c>
      <c r="J65" s="167">
        <f t="shared" si="3"/>
        <v>7.8323930904615924E-2</v>
      </c>
      <c r="K65" s="168">
        <v>68348.915029333337</v>
      </c>
      <c r="L65" s="168">
        <v>0</v>
      </c>
      <c r="M65" s="168">
        <v>21305.600621040143</v>
      </c>
      <c r="N65" s="168">
        <v>32209.459365254414</v>
      </c>
      <c r="O65" s="168">
        <v>0</v>
      </c>
      <c r="P65" s="169">
        <v>-105666.42750000001</v>
      </c>
      <c r="Q65" s="169">
        <v>360363.22203512915</v>
      </c>
      <c r="R65" s="170">
        <v>365214.85850069619</v>
      </c>
      <c r="S65" s="96">
        <v>947807.42855112394</v>
      </c>
      <c r="T65" s="171">
        <v>-6140.9245481914013</v>
      </c>
      <c r="U65" s="172">
        <v>941666.50400293258</v>
      </c>
      <c r="V65" s="172">
        <v>358449.70504524995</v>
      </c>
      <c r="W65" s="71">
        <f t="shared" si="4"/>
        <v>1300116.2090481825</v>
      </c>
      <c r="X65" s="173"/>
    </row>
    <row r="66" spans="1:24" s="174" customFormat="1">
      <c r="A66" s="100">
        <v>178</v>
      </c>
      <c r="B66" s="95" t="s">
        <v>64</v>
      </c>
      <c r="C66" s="96">
        <v>5887</v>
      </c>
      <c r="D66" s="96">
        <v>6641620.7300000004</v>
      </c>
      <c r="E66" s="96">
        <v>1564976.196023629</v>
      </c>
      <c r="F66" s="96">
        <v>8206596.9260236295</v>
      </c>
      <c r="G66" s="165">
        <v>1357.49</v>
      </c>
      <c r="H66" s="166">
        <v>7991543.6299999999</v>
      </c>
      <c r="I66" s="166">
        <v>215053.29602362961</v>
      </c>
      <c r="J66" s="167">
        <f t="shared" si="3"/>
        <v>2.6204929761041659E-2</v>
      </c>
      <c r="K66" s="168">
        <v>296090.47977599996</v>
      </c>
      <c r="L66" s="168">
        <v>0</v>
      </c>
      <c r="M66" s="168">
        <v>64180.241807048173</v>
      </c>
      <c r="N66" s="168">
        <v>122334.38095700025</v>
      </c>
      <c r="O66" s="168">
        <v>0</v>
      </c>
      <c r="P66" s="169">
        <v>-309502.11999999994</v>
      </c>
      <c r="Q66" s="169">
        <v>595143.12394122256</v>
      </c>
      <c r="R66" s="170">
        <v>205925.7367004157</v>
      </c>
      <c r="S66" s="96">
        <v>1189225.1392053161</v>
      </c>
      <c r="T66" s="171">
        <v>1619402.5690336991</v>
      </c>
      <c r="U66" s="172">
        <v>2808627.7082390152</v>
      </c>
      <c r="V66" s="172">
        <v>1301379.7723281845</v>
      </c>
      <c r="W66" s="71">
        <f t="shared" si="4"/>
        <v>4110007.4805671996</v>
      </c>
      <c r="X66" s="173"/>
    </row>
    <row r="67" spans="1:24" s="174" customFormat="1">
      <c r="A67" s="100">
        <v>179</v>
      </c>
      <c r="B67" s="95" t="s">
        <v>65</v>
      </c>
      <c r="C67" s="96">
        <v>144473</v>
      </c>
      <c r="D67" s="96">
        <v>203101580.06</v>
      </c>
      <c r="E67" s="96">
        <v>29292316.455463894</v>
      </c>
      <c r="F67" s="96">
        <v>232393896.51546389</v>
      </c>
      <c r="G67" s="165">
        <v>1357.49</v>
      </c>
      <c r="H67" s="166">
        <v>196120652.77000001</v>
      </c>
      <c r="I67" s="166">
        <v>36273243.745463878</v>
      </c>
      <c r="J67" s="167">
        <f t="shared" si="3"/>
        <v>0.15608518248262254</v>
      </c>
      <c r="K67" s="168">
        <v>0</v>
      </c>
      <c r="L67" s="168">
        <v>0</v>
      </c>
      <c r="M67" s="168">
        <v>1984024.451126951</v>
      </c>
      <c r="N67" s="168">
        <v>2868099.7270016163</v>
      </c>
      <c r="O67" s="168">
        <v>1071709.7959302333</v>
      </c>
      <c r="P67" s="169">
        <v>-17385666.42145</v>
      </c>
      <c r="Q67" s="169">
        <v>-1451620.3096328974</v>
      </c>
      <c r="R67" s="170">
        <v>4887352.9933173824</v>
      </c>
      <c r="S67" s="96">
        <v>28247143.981757164</v>
      </c>
      <c r="T67" s="171">
        <v>40168856.004719913</v>
      </c>
      <c r="U67" s="172">
        <v>68415999.986477077</v>
      </c>
      <c r="V67" s="172">
        <v>20355226.032866288</v>
      </c>
      <c r="W67" s="71">
        <f t="shared" si="4"/>
        <v>88771226.019343361</v>
      </c>
      <c r="X67" s="173"/>
    </row>
    <row r="68" spans="1:24" s="174" customFormat="1">
      <c r="A68" s="100">
        <v>181</v>
      </c>
      <c r="B68" s="95" t="s">
        <v>66</v>
      </c>
      <c r="C68" s="96">
        <v>1685</v>
      </c>
      <c r="D68" s="96">
        <v>2290928.15</v>
      </c>
      <c r="E68" s="96">
        <v>349792.86073979217</v>
      </c>
      <c r="F68" s="96">
        <v>2640721.0107397921</v>
      </c>
      <c r="G68" s="165">
        <v>1357.49</v>
      </c>
      <c r="H68" s="166">
        <v>2287370.65</v>
      </c>
      <c r="I68" s="166">
        <v>353350.36073979223</v>
      </c>
      <c r="J68" s="167">
        <f t="shared" si="3"/>
        <v>0.13380828921446794</v>
      </c>
      <c r="K68" s="168">
        <v>39571.115146666663</v>
      </c>
      <c r="L68" s="168">
        <v>0</v>
      </c>
      <c r="M68" s="168">
        <v>14107.828899312821</v>
      </c>
      <c r="N68" s="168">
        <v>23639.042007260145</v>
      </c>
      <c r="O68" s="168">
        <v>0</v>
      </c>
      <c r="P68" s="169">
        <v>-80592.150000000009</v>
      </c>
      <c r="Q68" s="169">
        <v>262367.68185422686</v>
      </c>
      <c r="R68" s="170">
        <v>189723.95328039327</v>
      </c>
      <c r="S68" s="96">
        <v>802167.83192765201</v>
      </c>
      <c r="T68" s="171">
        <v>913668.13009595545</v>
      </c>
      <c r="U68" s="172">
        <v>1715835.9620236075</v>
      </c>
      <c r="V68" s="172">
        <v>401516.19993409759</v>
      </c>
      <c r="W68" s="71">
        <f t="shared" si="4"/>
        <v>2117352.1619577049</v>
      </c>
      <c r="X68" s="173"/>
    </row>
    <row r="69" spans="1:24" s="174" customFormat="1">
      <c r="A69" s="100">
        <v>182</v>
      </c>
      <c r="B69" s="95" t="s">
        <v>67</v>
      </c>
      <c r="C69" s="96">
        <v>19767</v>
      </c>
      <c r="D69" s="96">
        <v>23685305.739999998</v>
      </c>
      <c r="E69" s="96">
        <v>4007494.9578795368</v>
      </c>
      <c r="F69" s="96">
        <v>27692800.697879534</v>
      </c>
      <c r="G69" s="165">
        <v>1357.49</v>
      </c>
      <c r="H69" s="166">
        <v>26833504.830000002</v>
      </c>
      <c r="I69" s="166">
        <v>859295.86787953228</v>
      </c>
      <c r="J69" s="167">
        <f t="shared" si="3"/>
        <v>3.1029576143424505E-2</v>
      </c>
      <c r="K69" s="168">
        <v>290179.66542400001</v>
      </c>
      <c r="L69" s="168">
        <v>0</v>
      </c>
      <c r="M69" s="168">
        <v>252330.46420951805</v>
      </c>
      <c r="N69" s="168">
        <v>403196.86015089427</v>
      </c>
      <c r="O69" s="168">
        <v>0</v>
      </c>
      <c r="P69" s="169">
        <v>-1546985.98</v>
      </c>
      <c r="Q69" s="169">
        <v>1814311.0648485494</v>
      </c>
      <c r="R69" s="170">
        <v>2125241.3176482315</v>
      </c>
      <c r="S69" s="96">
        <v>4197569.2601607256</v>
      </c>
      <c r="T69" s="171">
        <v>-67559.321347897581</v>
      </c>
      <c r="U69" s="172">
        <v>4130009.9388128282</v>
      </c>
      <c r="V69" s="172">
        <v>3229426.1775445389</v>
      </c>
      <c r="W69" s="71">
        <f t="shared" si="4"/>
        <v>7359436.1163573675</v>
      </c>
      <c r="X69" s="173"/>
    </row>
    <row r="70" spans="1:24" s="174" customFormat="1">
      <c r="A70" s="100">
        <v>186</v>
      </c>
      <c r="B70" s="95" t="s">
        <v>68</v>
      </c>
      <c r="C70" s="96">
        <v>45226</v>
      </c>
      <c r="D70" s="96">
        <v>70272764.330000013</v>
      </c>
      <c r="E70" s="96">
        <v>9255634.0618958138</v>
      </c>
      <c r="F70" s="96">
        <v>79528398.391895831</v>
      </c>
      <c r="G70" s="165">
        <v>1357.49</v>
      </c>
      <c r="H70" s="166">
        <v>61393842.740000002</v>
      </c>
      <c r="I70" s="166">
        <v>18134555.651895829</v>
      </c>
      <c r="J70" s="167">
        <f t="shared" si="3"/>
        <v>0.22802616447188243</v>
      </c>
      <c r="K70" s="168">
        <v>0</v>
      </c>
      <c r="L70" s="168">
        <v>0</v>
      </c>
      <c r="M70" s="168">
        <v>375667.1268208329</v>
      </c>
      <c r="N70" s="168">
        <v>846682.15834288043</v>
      </c>
      <c r="O70" s="168">
        <v>622583.44271531701</v>
      </c>
      <c r="P70" s="169">
        <v>-5564767.8785499996</v>
      </c>
      <c r="Q70" s="169">
        <v>-4199738.7063479153</v>
      </c>
      <c r="R70" s="170">
        <v>-1440158.6094251114</v>
      </c>
      <c r="S70" s="96">
        <v>8774823.1854518298</v>
      </c>
      <c r="T70" s="171">
        <v>3455554.2781235091</v>
      </c>
      <c r="U70" s="172">
        <v>12230377.463575339</v>
      </c>
      <c r="V70" s="172">
        <v>5349850.1179225799</v>
      </c>
      <c r="W70" s="71">
        <f t="shared" si="4"/>
        <v>17580227.581497919</v>
      </c>
      <c r="X70" s="173"/>
    </row>
    <row r="71" spans="1:24" s="174" customFormat="1">
      <c r="A71" s="100">
        <v>202</v>
      </c>
      <c r="B71" s="95" t="s">
        <v>69</v>
      </c>
      <c r="C71" s="96">
        <v>35497</v>
      </c>
      <c r="D71" s="96">
        <v>61159112.710000008</v>
      </c>
      <c r="E71" s="96">
        <v>5643865.823931165</v>
      </c>
      <c r="F71" s="96">
        <v>66802978.533931173</v>
      </c>
      <c r="G71" s="165">
        <v>1357.49</v>
      </c>
      <c r="H71" s="166">
        <v>48186822.530000001</v>
      </c>
      <c r="I71" s="166">
        <v>18616156.003931172</v>
      </c>
      <c r="J71" s="167">
        <f t="shared" si="3"/>
        <v>0.27867254443565692</v>
      </c>
      <c r="K71" s="168">
        <v>0</v>
      </c>
      <c r="L71" s="168">
        <v>0</v>
      </c>
      <c r="M71" s="168">
        <v>292549.03510641307</v>
      </c>
      <c r="N71" s="168">
        <v>630605.69074966514</v>
      </c>
      <c r="O71" s="168">
        <v>707206.49150150688</v>
      </c>
      <c r="P71" s="169">
        <v>-2229563.395</v>
      </c>
      <c r="Q71" s="169">
        <v>2612465.7097066832</v>
      </c>
      <c r="R71" s="170">
        <v>1167330.9937184455</v>
      </c>
      <c r="S71" s="96">
        <v>21796750.529713884</v>
      </c>
      <c r="T71" s="171">
        <v>1552199.1448677343</v>
      </c>
      <c r="U71" s="172">
        <v>23348949.674581617</v>
      </c>
      <c r="V71" s="172">
        <v>3643336.7180488976</v>
      </c>
      <c r="W71" s="71">
        <f t="shared" si="4"/>
        <v>26992286.392630514</v>
      </c>
      <c r="X71" s="173"/>
    </row>
    <row r="72" spans="1:24" s="174" customFormat="1">
      <c r="A72" s="100">
        <v>204</v>
      </c>
      <c r="B72" s="95" t="s">
        <v>70</v>
      </c>
      <c r="C72" s="96">
        <v>2778</v>
      </c>
      <c r="D72" s="96">
        <v>2945254.75</v>
      </c>
      <c r="E72" s="96">
        <v>867116.09648291219</v>
      </c>
      <c r="F72" s="96">
        <v>3812370.8464829121</v>
      </c>
      <c r="G72" s="165">
        <v>1357.49</v>
      </c>
      <c r="H72" s="166">
        <v>3771107.22</v>
      </c>
      <c r="I72" s="166">
        <v>41263.626482911874</v>
      </c>
      <c r="J72" s="167">
        <f t="shared" si="3"/>
        <v>1.0823612954909533E-2</v>
      </c>
      <c r="K72" s="168">
        <v>304677.86116800003</v>
      </c>
      <c r="L72" s="168">
        <v>0</v>
      </c>
      <c r="M72" s="168">
        <v>31296.145918489012</v>
      </c>
      <c r="N72" s="168">
        <v>33663.590434726655</v>
      </c>
      <c r="O72" s="168">
        <v>0</v>
      </c>
      <c r="P72" s="169">
        <v>-205040.09</v>
      </c>
      <c r="Q72" s="169">
        <v>-504282.67431420792</v>
      </c>
      <c r="R72" s="170">
        <v>-746803.71523126774</v>
      </c>
      <c r="S72" s="96">
        <v>-1045225.2555413481</v>
      </c>
      <c r="T72" s="171">
        <v>1010384.3188138746</v>
      </c>
      <c r="U72" s="172">
        <v>-34840.936727473512</v>
      </c>
      <c r="V72" s="172">
        <v>615735.06727982382</v>
      </c>
      <c r="W72" s="71">
        <f t="shared" si="4"/>
        <v>580894.13055235031</v>
      </c>
      <c r="X72" s="173"/>
    </row>
    <row r="73" spans="1:24" s="174" customFormat="1">
      <c r="A73" s="100">
        <v>205</v>
      </c>
      <c r="B73" s="95" t="s">
        <v>71</v>
      </c>
      <c r="C73" s="96">
        <v>36493</v>
      </c>
      <c r="D73" s="96">
        <v>53438246.909999996</v>
      </c>
      <c r="E73" s="96">
        <v>6890006.1966356728</v>
      </c>
      <c r="F73" s="96">
        <v>60328253.106635667</v>
      </c>
      <c r="G73" s="165">
        <v>1357.49</v>
      </c>
      <c r="H73" s="166">
        <v>49538882.57</v>
      </c>
      <c r="I73" s="166">
        <v>10789370.536635667</v>
      </c>
      <c r="J73" s="167">
        <f t="shared" si="3"/>
        <v>0.17884440508437191</v>
      </c>
      <c r="K73" s="168">
        <v>406202.51253866666</v>
      </c>
      <c r="L73" s="168">
        <v>0</v>
      </c>
      <c r="M73" s="168">
        <v>488583.20193907322</v>
      </c>
      <c r="N73" s="168">
        <v>697613.91637985432</v>
      </c>
      <c r="O73" s="168">
        <v>0</v>
      </c>
      <c r="P73" s="169">
        <v>-2902157.5982500003</v>
      </c>
      <c r="Q73" s="169">
        <v>-8674216.2959946822</v>
      </c>
      <c r="R73" s="170">
        <v>-5512329.556767527</v>
      </c>
      <c r="S73" s="96">
        <v>-4706933.2835189477</v>
      </c>
      <c r="T73" s="171">
        <v>13002571.042373247</v>
      </c>
      <c r="U73" s="172">
        <v>8295637.7588542998</v>
      </c>
      <c r="V73" s="172">
        <v>5585993.7376114782</v>
      </c>
      <c r="W73" s="71">
        <f t="shared" si="4"/>
        <v>13881631.496465778</v>
      </c>
      <c r="X73" s="173"/>
    </row>
    <row r="74" spans="1:24" s="174" customFormat="1">
      <c r="A74" s="100">
        <v>208</v>
      </c>
      <c r="B74" s="95" t="s">
        <v>72</v>
      </c>
      <c r="C74" s="96">
        <v>12412</v>
      </c>
      <c r="D74" s="96">
        <v>20958365.719999999</v>
      </c>
      <c r="E74" s="96">
        <v>2157833.0446245372</v>
      </c>
      <c r="F74" s="96">
        <v>23116198.764624536</v>
      </c>
      <c r="G74" s="165">
        <v>1357.49</v>
      </c>
      <c r="H74" s="166">
        <v>16849165.879999999</v>
      </c>
      <c r="I74" s="166">
        <v>6267032.8846245371</v>
      </c>
      <c r="J74" s="167">
        <f t="shared" si="3"/>
        <v>0.2711100102762215</v>
      </c>
      <c r="K74" s="168">
        <v>343048.61516800005</v>
      </c>
      <c r="L74" s="168">
        <v>0</v>
      </c>
      <c r="M74" s="168">
        <v>143890.61372849243</v>
      </c>
      <c r="N74" s="168">
        <v>235595.80823532562</v>
      </c>
      <c r="O74" s="168">
        <v>8356.1540458429627</v>
      </c>
      <c r="P74" s="169">
        <v>-608685.68500000006</v>
      </c>
      <c r="Q74" s="169">
        <v>1751944.0667926741</v>
      </c>
      <c r="R74" s="170">
        <v>822057.43355568813</v>
      </c>
      <c r="S74" s="96">
        <v>8963239.8911505602</v>
      </c>
      <c r="T74" s="171">
        <v>6023626.9437551321</v>
      </c>
      <c r="U74" s="172">
        <v>14986866.834905691</v>
      </c>
      <c r="V74" s="172">
        <v>2238688.9344827854</v>
      </c>
      <c r="W74" s="71">
        <f t="shared" si="4"/>
        <v>17225555.769388478</v>
      </c>
      <c r="X74" s="173"/>
    </row>
    <row r="75" spans="1:24" s="174" customFormat="1">
      <c r="A75" s="100">
        <v>211</v>
      </c>
      <c r="B75" s="95" t="s">
        <v>73</v>
      </c>
      <c r="C75" s="96">
        <v>32622</v>
      </c>
      <c r="D75" s="96">
        <v>56918646.380000003</v>
      </c>
      <c r="E75" s="96">
        <v>4202979.9099061619</v>
      </c>
      <c r="F75" s="96">
        <v>61121626.289906166</v>
      </c>
      <c r="G75" s="165">
        <v>1357.49</v>
      </c>
      <c r="H75" s="166">
        <v>44284038.780000001</v>
      </c>
      <c r="I75" s="166">
        <v>16837587.509906165</v>
      </c>
      <c r="J75" s="167">
        <f t="shared" si="3"/>
        <v>0.2754767589141649</v>
      </c>
      <c r="K75" s="168">
        <v>0</v>
      </c>
      <c r="L75" s="168">
        <v>0</v>
      </c>
      <c r="M75" s="168">
        <v>258940.6041149112</v>
      </c>
      <c r="N75" s="168">
        <v>607836.20488884859</v>
      </c>
      <c r="O75" s="168">
        <v>321695.96464399173</v>
      </c>
      <c r="P75" s="169">
        <v>-2068164.145</v>
      </c>
      <c r="Q75" s="169">
        <v>4371318.0475047147</v>
      </c>
      <c r="R75" s="170">
        <v>2736570.1299669421</v>
      </c>
      <c r="S75" s="96">
        <v>23065784.316025574</v>
      </c>
      <c r="T75" s="171">
        <v>6482201.6828476815</v>
      </c>
      <c r="U75" s="172">
        <v>29547985.998873256</v>
      </c>
      <c r="V75" s="172">
        <v>4112905.6421127054</v>
      </c>
      <c r="W75" s="71">
        <f t="shared" si="4"/>
        <v>33660891.640985958</v>
      </c>
      <c r="X75" s="173"/>
    </row>
    <row r="76" spans="1:24" s="174" customFormat="1">
      <c r="A76" s="100">
        <v>213</v>
      </c>
      <c r="B76" s="95" t="s">
        <v>74</v>
      </c>
      <c r="C76" s="96">
        <v>5230</v>
      </c>
      <c r="D76" s="96">
        <v>5781022.9299999997</v>
      </c>
      <c r="E76" s="96">
        <v>1397546.2392911445</v>
      </c>
      <c r="F76" s="96">
        <v>7178569.1692911442</v>
      </c>
      <c r="G76" s="165">
        <v>1357.49</v>
      </c>
      <c r="H76" s="166">
        <v>7099672.7000000002</v>
      </c>
      <c r="I76" s="166">
        <v>78896.469291144051</v>
      </c>
      <c r="J76" s="167">
        <f t="shared" ref="J76:J139" si="5">I76/F76</f>
        <v>1.0990556395089354E-2</v>
      </c>
      <c r="K76" s="168">
        <v>491050.01368000003</v>
      </c>
      <c r="L76" s="168">
        <v>0</v>
      </c>
      <c r="M76" s="168">
        <v>56945.974262851261</v>
      </c>
      <c r="N76" s="168">
        <v>80561.956712940853</v>
      </c>
      <c r="O76" s="168">
        <v>0</v>
      </c>
      <c r="P76" s="169">
        <v>-365041.29500000004</v>
      </c>
      <c r="Q76" s="169">
        <v>-161005.98566674531</v>
      </c>
      <c r="R76" s="170">
        <v>50452.539394573781</v>
      </c>
      <c r="S76" s="96">
        <v>231859.67267476453</v>
      </c>
      <c r="T76" s="171">
        <v>731863.84048402414</v>
      </c>
      <c r="U76" s="172">
        <v>963723.51315878867</v>
      </c>
      <c r="V76" s="172">
        <v>1072407.1625629449</v>
      </c>
      <c r="W76" s="71">
        <f t="shared" ref="W76:W139" si="6">U76+V76</f>
        <v>2036130.6757217336</v>
      </c>
      <c r="X76" s="173"/>
    </row>
    <row r="77" spans="1:24" s="174" customFormat="1">
      <c r="A77" s="100">
        <v>214</v>
      </c>
      <c r="B77" s="95" t="s">
        <v>75</v>
      </c>
      <c r="C77" s="96">
        <v>12662</v>
      </c>
      <c r="D77" s="96">
        <v>16888125.149999999</v>
      </c>
      <c r="E77" s="96">
        <v>2808261.6960735493</v>
      </c>
      <c r="F77" s="96">
        <v>19696386.846073549</v>
      </c>
      <c r="G77" s="165">
        <v>1357.49</v>
      </c>
      <c r="H77" s="166">
        <v>17188538.379999999</v>
      </c>
      <c r="I77" s="166">
        <v>2507848.4660735503</v>
      </c>
      <c r="J77" s="167">
        <f t="shared" si="5"/>
        <v>0.12732530517765936</v>
      </c>
      <c r="K77" s="168">
        <v>232802.45150933333</v>
      </c>
      <c r="L77" s="168">
        <v>0</v>
      </c>
      <c r="M77" s="168">
        <v>178193.75488976049</v>
      </c>
      <c r="N77" s="168">
        <v>231081.01495188786</v>
      </c>
      <c r="O77" s="168">
        <v>0</v>
      </c>
      <c r="P77" s="169">
        <v>-697734.60250000004</v>
      </c>
      <c r="Q77" s="169">
        <v>126260.99377675727</v>
      </c>
      <c r="R77" s="170">
        <v>762813.71757161361</v>
      </c>
      <c r="S77" s="96">
        <v>3341265.7962729027</v>
      </c>
      <c r="T77" s="171">
        <v>5115903.3661311679</v>
      </c>
      <c r="U77" s="172">
        <v>8457169.1624040715</v>
      </c>
      <c r="V77" s="172">
        <v>2529402.5122205433</v>
      </c>
      <c r="W77" s="71">
        <f t="shared" si="6"/>
        <v>10986571.674624614</v>
      </c>
      <c r="X77" s="173"/>
    </row>
    <row r="78" spans="1:24" s="174" customFormat="1">
      <c r="A78" s="100">
        <v>216</v>
      </c>
      <c r="B78" s="95" t="s">
        <v>76</v>
      </c>
      <c r="C78" s="96">
        <v>1311</v>
      </c>
      <c r="D78" s="96">
        <v>1516185.87</v>
      </c>
      <c r="E78" s="96">
        <v>531945.59463855682</v>
      </c>
      <c r="F78" s="96">
        <v>2048131.4646385568</v>
      </c>
      <c r="G78" s="165">
        <v>1357.49</v>
      </c>
      <c r="H78" s="166">
        <v>1779669.39</v>
      </c>
      <c r="I78" s="166">
        <v>268462.07463855692</v>
      </c>
      <c r="J78" s="167">
        <f t="shared" si="5"/>
        <v>0.13107658335102707</v>
      </c>
      <c r="K78" s="168">
        <v>366611.10249600001</v>
      </c>
      <c r="L78" s="168">
        <v>0</v>
      </c>
      <c r="M78" s="168">
        <v>14744.950552466586</v>
      </c>
      <c r="N78" s="168">
        <v>16323.763320259233</v>
      </c>
      <c r="O78" s="168">
        <v>0</v>
      </c>
      <c r="P78" s="169">
        <v>-60623.75</v>
      </c>
      <c r="Q78" s="169">
        <v>125303.22712297506</v>
      </c>
      <c r="R78" s="170">
        <v>2844.5966655486054</v>
      </c>
      <c r="S78" s="96">
        <v>733665.96479580645</v>
      </c>
      <c r="T78" s="171">
        <v>377324.21843343659</v>
      </c>
      <c r="U78" s="172">
        <v>1110990.1832292429</v>
      </c>
      <c r="V78" s="172">
        <v>293811.48631185625</v>
      </c>
      <c r="W78" s="71">
        <f t="shared" si="6"/>
        <v>1404801.6695410991</v>
      </c>
      <c r="X78" s="173"/>
    </row>
    <row r="79" spans="1:24" s="174" customFormat="1">
      <c r="A79" s="100">
        <v>217</v>
      </c>
      <c r="B79" s="95" t="s">
        <v>77</v>
      </c>
      <c r="C79" s="96">
        <v>5390</v>
      </c>
      <c r="D79" s="96">
        <v>8894869.9299999997</v>
      </c>
      <c r="E79" s="96">
        <v>938775.61419202038</v>
      </c>
      <c r="F79" s="96">
        <v>9833645.5441920199</v>
      </c>
      <c r="G79" s="165">
        <v>1357.49</v>
      </c>
      <c r="H79" s="166">
        <v>7316871.0999999996</v>
      </c>
      <c r="I79" s="166">
        <v>2516774.4441920202</v>
      </c>
      <c r="J79" s="167">
        <f t="shared" si="5"/>
        <v>0.25593503781295901</v>
      </c>
      <c r="K79" s="168">
        <v>63207.940693333323</v>
      </c>
      <c r="L79" s="168">
        <v>0</v>
      </c>
      <c r="M79" s="168">
        <v>62854.115720945694</v>
      </c>
      <c r="N79" s="168">
        <v>69724.161121238576</v>
      </c>
      <c r="O79" s="168">
        <v>0</v>
      </c>
      <c r="P79" s="169">
        <v>-285948.52999999997</v>
      </c>
      <c r="Q79" s="169">
        <v>-571863.76021341304</v>
      </c>
      <c r="R79" s="170">
        <v>-779422.33457635751</v>
      </c>
      <c r="S79" s="96">
        <v>1075326.0369377674</v>
      </c>
      <c r="T79" s="171">
        <v>2662759.4525632937</v>
      </c>
      <c r="U79" s="172">
        <v>3738085.4895010609</v>
      </c>
      <c r="V79" s="172">
        <v>1003028.1216882284</v>
      </c>
      <c r="W79" s="71">
        <f t="shared" si="6"/>
        <v>4741113.611189289</v>
      </c>
      <c r="X79" s="173"/>
    </row>
    <row r="80" spans="1:24" s="174" customFormat="1">
      <c r="A80" s="100">
        <v>218</v>
      </c>
      <c r="B80" s="95" t="s">
        <v>78</v>
      </c>
      <c r="C80" s="96">
        <v>1192</v>
      </c>
      <c r="D80" s="96">
        <v>1210353.1200000001</v>
      </c>
      <c r="E80" s="96">
        <v>248646.60185053322</v>
      </c>
      <c r="F80" s="96">
        <v>1458999.7218505333</v>
      </c>
      <c r="G80" s="165">
        <v>1357.49</v>
      </c>
      <c r="H80" s="166">
        <v>1618128.08</v>
      </c>
      <c r="I80" s="166">
        <v>-159128.3581494668</v>
      </c>
      <c r="J80" s="167">
        <f t="shared" si="5"/>
        <v>-0.10906675016197752</v>
      </c>
      <c r="K80" s="168">
        <v>44176.867754666666</v>
      </c>
      <c r="L80" s="168">
        <v>0</v>
      </c>
      <c r="M80" s="168">
        <v>11798.74421923065</v>
      </c>
      <c r="N80" s="168">
        <v>17185.501631479441</v>
      </c>
      <c r="O80" s="168">
        <v>0</v>
      </c>
      <c r="P80" s="169">
        <v>-52868.364999999998</v>
      </c>
      <c r="Q80" s="169">
        <v>434228.63700267102</v>
      </c>
      <c r="R80" s="170">
        <v>249029.33100337881</v>
      </c>
      <c r="S80" s="96">
        <v>544422.35846195987</v>
      </c>
      <c r="T80" s="171">
        <v>618068.81438821275</v>
      </c>
      <c r="U80" s="172">
        <v>1162491.1728501725</v>
      </c>
      <c r="V80" s="172">
        <v>312491.15763026476</v>
      </c>
      <c r="W80" s="71">
        <f t="shared" si="6"/>
        <v>1474982.3304804373</v>
      </c>
      <c r="X80" s="173"/>
    </row>
    <row r="81" spans="1:24" s="174" customFormat="1">
      <c r="A81" s="100">
        <v>224</v>
      </c>
      <c r="B81" s="95" t="s">
        <v>79</v>
      </c>
      <c r="C81" s="96">
        <v>8717</v>
      </c>
      <c r="D81" s="96">
        <v>12291947.98</v>
      </c>
      <c r="E81" s="96">
        <v>2175219.7651524777</v>
      </c>
      <c r="F81" s="96">
        <v>14467167.745152477</v>
      </c>
      <c r="G81" s="165">
        <v>1357.49</v>
      </c>
      <c r="H81" s="166">
        <v>11833240.33</v>
      </c>
      <c r="I81" s="166">
        <v>2633927.4151524771</v>
      </c>
      <c r="J81" s="167">
        <f t="shared" si="5"/>
        <v>0.18206240928083722</v>
      </c>
      <c r="K81" s="168">
        <v>0</v>
      </c>
      <c r="L81" s="168">
        <v>0</v>
      </c>
      <c r="M81" s="168">
        <v>85528.506745102204</v>
      </c>
      <c r="N81" s="168">
        <v>120648.49020488495</v>
      </c>
      <c r="O81" s="168">
        <v>0</v>
      </c>
      <c r="P81" s="169">
        <v>-747724.53220000002</v>
      </c>
      <c r="Q81" s="169">
        <v>-1674304.7387449942</v>
      </c>
      <c r="R81" s="170">
        <v>-1250089.4821567261</v>
      </c>
      <c r="S81" s="96">
        <v>-832014.34099925635</v>
      </c>
      <c r="T81" s="171">
        <v>3713512.3146772701</v>
      </c>
      <c r="U81" s="172">
        <v>2881497.9736780138</v>
      </c>
      <c r="V81" s="172">
        <v>1472580.7313353666</v>
      </c>
      <c r="W81" s="71">
        <f t="shared" si="6"/>
        <v>4354078.7050133804</v>
      </c>
      <c r="X81" s="173"/>
    </row>
    <row r="82" spans="1:24" s="174" customFormat="1">
      <c r="A82" s="100">
        <v>226</v>
      </c>
      <c r="B82" s="95" t="s">
        <v>80</v>
      </c>
      <c r="C82" s="96">
        <v>3774</v>
      </c>
      <c r="D82" s="96">
        <v>4503410.5</v>
      </c>
      <c r="E82" s="96">
        <v>1108409.2544142611</v>
      </c>
      <c r="F82" s="96">
        <v>5611819.7544142613</v>
      </c>
      <c r="G82" s="165">
        <v>1357.49</v>
      </c>
      <c r="H82" s="166">
        <v>5123167.26</v>
      </c>
      <c r="I82" s="166">
        <v>488652.49441426154</v>
      </c>
      <c r="J82" s="167">
        <f t="shared" si="5"/>
        <v>8.7075586137613764E-2</v>
      </c>
      <c r="K82" s="168">
        <v>460935.85963199998</v>
      </c>
      <c r="L82" s="168">
        <v>0</v>
      </c>
      <c r="M82" s="168">
        <v>48805.578228917788</v>
      </c>
      <c r="N82" s="168">
        <v>59099.520184206114</v>
      </c>
      <c r="O82" s="168">
        <v>0</v>
      </c>
      <c r="P82" s="169">
        <v>-199497.46500000003</v>
      </c>
      <c r="Q82" s="169">
        <v>666337.46231528232</v>
      </c>
      <c r="R82" s="170">
        <v>456923.58366554562</v>
      </c>
      <c r="S82" s="96">
        <v>1981257.0334402132</v>
      </c>
      <c r="T82" s="171">
        <v>1485981.3940890478</v>
      </c>
      <c r="U82" s="172">
        <v>3467238.427529261</v>
      </c>
      <c r="V82" s="172">
        <v>786965.57572940295</v>
      </c>
      <c r="W82" s="71">
        <f t="shared" si="6"/>
        <v>4254204.0032586642</v>
      </c>
      <c r="X82" s="173"/>
    </row>
    <row r="83" spans="1:24" s="174" customFormat="1">
      <c r="A83" s="100">
        <v>230</v>
      </c>
      <c r="B83" s="95" t="s">
        <v>81</v>
      </c>
      <c r="C83" s="96">
        <v>2290</v>
      </c>
      <c r="D83" s="96">
        <v>2668834.4</v>
      </c>
      <c r="E83" s="96">
        <v>750094.02587987122</v>
      </c>
      <c r="F83" s="96">
        <v>3418928.425879871</v>
      </c>
      <c r="G83" s="165">
        <v>1357.49</v>
      </c>
      <c r="H83" s="166">
        <v>3108652.1</v>
      </c>
      <c r="I83" s="166">
        <v>310276.32587987091</v>
      </c>
      <c r="J83" s="167">
        <f t="shared" si="5"/>
        <v>9.07525069934801E-2</v>
      </c>
      <c r="K83" s="168">
        <v>227670.24280000001</v>
      </c>
      <c r="L83" s="168">
        <v>0</v>
      </c>
      <c r="M83" s="168">
        <v>23945.662043474797</v>
      </c>
      <c r="N83" s="168">
        <v>41261.567466239496</v>
      </c>
      <c r="O83" s="168">
        <v>0</v>
      </c>
      <c r="P83" s="169">
        <v>-93781.500000000015</v>
      </c>
      <c r="Q83" s="169">
        <v>-401491.69798963703</v>
      </c>
      <c r="R83" s="170">
        <v>-309518.0160542081</v>
      </c>
      <c r="S83" s="96">
        <v>-201637.41585425998</v>
      </c>
      <c r="T83" s="171">
        <v>1271594.5330828938</v>
      </c>
      <c r="U83" s="172">
        <v>1069957.1172286337</v>
      </c>
      <c r="V83" s="172">
        <v>554738.85138191597</v>
      </c>
      <c r="W83" s="71">
        <f t="shared" si="6"/>
        <v>1624695.9686105498</v>
      </c>
      <c r="X83" s="173"/>
    </row>
    <row r="84" spans="1:24" s="174" customFormat="1">
      <c r="A84" s="100">
        <v>231</v>
      </c>
      <c r="B84" s="95" t="s">
        <v>82</v>
      </c>
      <c r="C84" s="96">
        <v>1289</v>
      </c>
      <c r="D84" s="96">
        <v>1453266.72</v>
      </c>
      <c r="E84" s="96">
        <v>522081.25535872928</v>
      </c>
      <c r="F84" s="96">
        <v>1975347.9753587293</v>
      </c>
      <c r="G84" s="165">
        <v>1357.49</v>
      </c>
      <c r="H84" s="166">
        <v>1749804.61</v>
      </c>
      <c r="I84" s="166">
        <v>225543.36535872915</v>
      </c>
      <c r="J84" s="167">
        <f t="shared" si="5"/>
        <v>0.11417905511952636</v>
      </c>
      <c r="K84" s="168">
        <v>64873.108234666674</v>
      </c>
      <c r="L84" s="168">
        <v>0</v>
      </c>
      <c r="M84" s="168">
        <v>17997.962754291209</v>
      </c>
      <c r="N84" s="168">
        <v>14501.126452540193</v>
      </c>
      <c r="O84" s="168">
        <v>9285.5664223229069</v>
      </c>
      <c r="P84" s="169">
        <v>-56082.74</v>
      </c>
      <c r="Q84" s="169">
        <v>-768192.36176672636</v>
      </c>
      <c r="R84" s="170">
        <v>-471071.54462176515</v>
      </c>
      <c r="S84" s="96">
        <v>-963145.51716594119</v>
      </c>
      <c r="T84" s="171">
        <v>-38084.865968359751</v>
      </c>
      <c r="U84" s="172">
        <v>-1001230.3831343009</v>
      </c>
      <c r="V84" s="172">
        <v>219781.96030786086</v>
      </c>
      <c r="W84" s="71">
        <f t="shared" si="6"/>
        <v>-781448.42282644007</v>
      </c>
      <c r="X84" s="173"/>
    </row>
    <row r="85" spans="1:24" s="174" customFormat="1">
      <c r="A85" s="100">
        <v>232</v>
      </c>
      <c r="B85" s="95" t="s">
        <v>83</v>
      </c>
      <c r="C85" s="96">
        <v>12890</v>
      </c>
      <c r="D85" s="96">
        <v>18127843.420000002</v>
      </c>
      <c r="E85" s="96">
        <v>2628339.4447193337</v>
      </c>
      <c r="F85" s="96">
        <v>20756182.864719335</v>
      </c>
      <c r="G85" s="165">
        <v>1357.49</v>
      </c>
      <c r="H85" s="166">
        <v>17498046.100000001</v>
      </c>
      <c r="I85" s="166">
        <v>3258136.7647193335</v>
      </c>
      <c r="J85" s="167">
        <f t="shared" si="5"/>
        <v>0.15697186645321984</v>
      </c>
      <c r="K85" s="168">
        <v>7523.8414399999992</v>
      </c>
      <c r="L85" s="168">
        <v>0</v>
      </c>
      <c r="M85" s="168">
        <v>172281.94377999485</v>
      </c>
      <c r="N85" s="168">
        <v>227211.05381067374</v>
      </c>
      <c r="O85" s="168">
        <v>0</v>
      </c>
      <c r="P85" s="169">
        <v>-903096.7649999999</v>
      </c>
      <c r="Q85" s="169">
        <v>357686.00280510844</v>
      </c>
      <c r="R85" s="170">
        <v>-52954.66327059859</v>
      </c>
      <c r="S85" s="96">
        <v>3066788.1782845119</v>
      </c>
      <c r="T85" s="171">
        <v>5231603.0868854951</v>
      </c>
      <c r="U85" s="172">
        <v>8298391.265170007</v>
      </c>
      <c r="V85" s="172">
        <v>2696191.9795894427</v>
      </c>
      <c r="W85" s="71">
        <f t="shared" si="6"/>
        <v>10994583.24475945</v>
      </c>
      <c r="X85" s="173"/>
    </row>
    <row r="86" spans="1:24" s="174" customFormat="1">
      <c r="A86" s="100">
        <v>233</v>
      </c>
      <c r="B86" s="95" t="s">
        <v>84</v>
      </c>
      <c r="C86" s="96">
        <v>15312</v>
      </c>
      <c r="D86" s="96">
        <v>22029932.810000002</v>
      </c>
      <c r="E86" s="96">
        <v>2835499.8877925738</v>
      </c>
      <c r="F86" s="96">
        <v>24865432.697792575</v>
      </c>
      <c r="G86" s="165">
        <v>1357.49</v>
      </c>
      <c r="H86" s="166">
        <v>20785886.879999999</v>
      </c>
      <c r="I86" s="166">
        <v>4079545.8177925758</v>
      </c>
      <c r="J86" s="167">
        <f t="shared" si="5"/>
        <v>0.16406494378659001</v>
      </c>
      <c r="K86" s="168">
        <v>0</v>
      </c>
      <c r="L86" s="168">
        <v>0</v>
      </c>
      <c r="M86" s="168">
        <v>197210.45151041058</v>
      </c>
      <c r="N86" s="168">
        <v>193128.25819772371</v>
      </c>
      <c r="O86" s="168">
        <v>0</v>
      </c>
      <c r="P86" s="169">
        <v>-882013.9</v>
      </c>
      <c r="Q86" s="169">
        <v>2261003.4328935547</v>
      </c>
      <c r="R86" s="170">
        <v>631798.2322818815</v>
      </c>
      <c r="S86" s="96">
        <v>6480672.2926761471</v>
      </c>
      <c r="T86" s="171">
        <v>7293376.4252851941</v>
      </c>
      <c r="U86" s="172">
        <v>13774048.717961341</v>
      </c>
      <c r="V86" s="172">
        <v>3196348.8109353697</v>
      </c>
      <c r="W86" s="71">
        <f t="shared" si="6"/>
        <v>16970397.528896712</v>
      </c>
      <c r="X86" s="173"/>
    </row>
    <row r="87" spans="1:24" s="174" customFormat="1">
      <c r="A87" s="100">
        <v>235</v>
      </c>
      <c r="B87" s="95" t="s">
        <v>85</v>
      </c>
      <c r="C87" s="96">
        <v>10396</v>
      </c>
      <c r="D87" s="96">
        <v>18003394.940000001</v>
      </c>
      <c r="E87" s="96">
        <v>3434119.9458170775</v>
      </c>
      <c r="F87" s="96">
        <v>21437514.885817081</v>
      </c>
      <c r="G87" s="165">
        <v>1357.49</v>
      </c>
      <c r="H87" s="166">
        <v>14112466.040000001</v>
      </c>
      <c r="I87" s="166">
        <v>7325048.8458170798</v>
      </c>
      <c r="J87" s="167">
        <f t="shared" si="5"/>
        <v>0.3416930033556867</v>
      </c>
      <c r="K87" s="168">
        <v>0</v>
      </c>
      <c r="L87" s="168">
        <v>0</v>
      </c>
      <c r="M87" s="168">
        <v>72478.750978340831</v>
      </c>
      <c r="N87" s="168">
        <v>203160.27017573413</v>
      </c>
      <c r="O87" s="168">
        <v>274582.47671625222</v>
      </c>
      <c r="P87" s="169">
        <v>-705107.96000000008</v>
      </c>
      <c r="Q87" s="169">
        <v>8038902.0818206035</v>
      </c>
      <c r="R87" s="170">
        <v>1937661.5093347558</v>
      </c>
      <c r="S87" s="96">
        <v>17146725.974842768</v>
      </c>
      <c r="T87" s="171">
        <v>-1606602.9446579283</v>
      </c>
      <c r="U87" s="172">
        <v>15540123.030184839</v>
      </c>
      <c r="V87" s="172">
        <v>588276.64523378655</v>
      </c>
      <c r="W87" s="71">
        <f t="shared" si="6"/>
        <v>16128399.675418625</v>
      </c>
      <c r="X87" s="173"/>
    </row>
    <row r="88" spans="1:24" s="174" customFormat="1">
      <c r="A88" s="100">
        <v>236</v>
      </c>
      <c r="B88" s="95" t="s">
        <v>86</v>
      </c>
      <c r="C88" s="96">
        <v>4196</v>
      </c>
      <c r="D88" s="96">
        <v>7058103.4800000004</v>
      </c>
      <c r="E88" s="96">
        <v>687782.87310558406</v>
      </c>
      <c r="F88" s="96">
        <v>7745886.3531055842</v>
      </c>
      <c r="G88" s="165">
        <v>1357.49</v>
      </c>
      <c r="H88" s="166">
        <v>5696028.04</v>
      </c>
      <c r="I88" s="166">
        <v>2049858.3131055841</v>
      </c>
      <c r="J88" s="167">
        <f t="shared" si="5"/>
        <v>0.26463831505657548</v>
      </c>
      <c r="K88" s="168">
        <v>95334.552234666669</v>
      </c>
      <c r="L88" s="168">
        <v>0</v>
      </c>
      <c r="M88" s="168">
        <v>46202.337075662821</v>
      </c>
      <c r="N88" s="168">
        <v>79207.264935941959</v>
      </c>
      <c r="O88" s="168">
        <v>0</v>
      </c>
      <c r="P88" s="169">
        <v>-188236.815</v>
      </c>
      <c r="Q88" s="169">
        <v>-174884.60934423775</v>
      </c>
      <c r="R88" s="170">
        <v>-470301.46489532274</v>
      </c>
      <c r="S88" s="96">
        <v>1437179.5781122951</v>
      </c>
      <c r="T88" s="171">
        <v>2278327.0347519075</v>
      </c>
      <c r="U88" s="172">
        <v>3715506.6128642028</v>
      </c>
      <c r="V88" s="172">
        <v>820116.49427114998</v>
      </c>
      <c r="W88" s="71">
        <f t="shared" si="6"/>
        <v>4535623.1071353527</v>
      </c>
      <c r="X88" s="173"/>
    </row>
    <row r="89" spans="1:24" s="174" customFormat="1">
      <c r="A89" s="100">
        <v>239</v>
      </c>
      <c r="B89" s="95" t="s">
        <v>87</v>
      </c>
      <c r="C89" s="96">
        <v>2095</v>
      </c>
      <c r="D89" s="96">
        <v>2087788</v>
      </c>
      <c r="E89" s="96">
        <v>587120.61776224372</v>
      </c>
      <c r="F89" s="96">
        <v>2674908.6177622438</v>
      </c>
      <c r="G89" s="165">
        <v>1357.49</v>
      </c>
      <c r="H89" s="166">
        <v>2843941.55</v>
      </c>
      <c r="I89" s="166">
        <v>-169032.93223775597</v>
      </c>
      <c r="J89" s="167">
        <f t="shared" si="5"/>
        <v>-6.31920399505701E-2</v>
      </c>
      <c r="K89" s="168">
        <v>596529.76367999997</v>
      </c>
      <c r="L89" s="168">
        <v>0</v>
      </c>
      <c r="M89" s="168">
        <v>35696.099998461672</v>
      </c>
      <c r="N89" s="168">
        <v>41234.950526483648</v>
      </c>
      <c r="O89" s="168">
        <v>0</v>
      </c>
      <c r="P89" s="169">
        <v>-123877.99500000001</v>
      </c>
      <c r="Q89" s="169">
        <v>66499.639230492525</v>
      </c>
      <c r="R89" s="170">
        <v>-373186.06952866755</v>
      </c>
      <c r="S89" s="96">
        <v>73863.456669014238</v>
      </c>
      <c r="T89" s="171">
        <v>394933.15602197195</v>
      </c>
      <c r="U89" s="172">
        <v>468796.61269098619</v>
      </c>
      <c r="V89" s="172">
        <v>443295.45461656433</v>
      </c>
      <c r="W89" s="71">
        <f t="shared" si="6"/>
        <v>912092.06730755046</v>
      </c>
      <c r="X89" s="173"/>
    </row>
    <row r="90" spans="1:24" s="174" customFormat="1">
      <c r="A90" s="100">
        <v>240</v>
      </c>
      <c r="B90" s="95" t="s">
        <v>88</v>
      </c>
      <c r="C90" s="96">
        <v>19982</v>
      </c>
      <c r="D90" s="96">
        <v>26654980.84</v>
      </c>
      <c r="E90" s="96">
        <v>3978951.7787776049</v>
      </c>
      <c r="F90" s="96">
        <v>30633932.618777603</v>
      </c>
      <c r="G90" s="165">
        <v>1357.49</v>
      </c>
      <c r="H90" s="166">
        <v>27125365.18</v>
      </c>
      <c r="I90" s="166">
        <v>3508567.4387776032</v>
      </c>
      <c r="J90" s="167">
        <f t="shared" si="5"/>
        <v>0.11453206098086688</v>
      </c>
      <c r="K90" s="168">
        <v>144215.15610666663</v>
      </c>
      <c r="L90" s="168">
        <v>0</v>
      </c>
      <c r="M90" s="168">
        <v>314434.24613558251</v>
      </c>
      <c r="N90" s="168">
        <v>382394.94453559892</v>
      </c>
      <c r="O90" s="168">
        <v>0</v>
      </c>
      <c r="P90" s="169">
        <v>-1985136.0349999999</v>
      </c>
      <c r="Q90" s="169">
        <v>-7270141.3799906326</v>
      </c>
      <c r="R90" s="170">
        <v>-4508571.2695623096</v>
      </c>
      <c r="S90" s="96">
        <v>-9414236.8989974894</v>
      </c>
      <c r="T90" s="171">
        <v>4052554.5785498349</v>
      </c>
      <c r="U90" s="172">
        <v>-5361682.3204476545</v>
      </c>
      <c r="V90" s="172">
        <v>3134323.3183999844</v>
      </c>
      <c r="W90" s="71">
        <f t="shared" si="6"/>
        <v>-2227359.0020476701</v>
      </c>
      <c r="X90" s="173"/>
    </row>
    <row r="91" spans="1:24" s="174" customFormat="1">
      <c r="A91" s="100">
        <v>241</v>
      </c>
      <c r="B91" s="95" t="s">
        <v>89</v>
      </c>
      <c r="C91" s="96">
        <v>7904</v>
      </c>
      <c r="D91" s="96">
        <v>12340672.17</v>
      </c>
      <c r="E91" s="96">
        <v>1158410.094736323</v>
      </c>
      <c r="F91" s="96">
        <v>13499082.264736323</v>
      </c>
      <c r="G91" s="165">
        <v>1357.49</v>
      </c>
      <c r="H91" s="166">
        <v>10729600.960000001</v>
      </c>
      <c r="I91" s="166">
        <v>2769481.3047363218</v>
      </c>
      <c r="J91" s="167">
        <f t="shared" si="5"/>
        <v>0.20516071021887486</v>
      </c>
      <c r="K91" s="168">
        <v>44323.73504</v>
      </c>
      <c r="L91" s="168">
        <v>0</v>
      </c>
      <c r="M91" s="168">
        <v>86933.285985366616</v>
      </c>
      <c r="N91" s="168">
        <v>141124.16074397735</v>
      </c>
      <c r="O91" s="168">
        <v>0</v>
      </c>
      <c r="P91" s="169">
        <v>-405382.81999999995</v>
      </c>
      <c r="Q91" s="169">
        <v>-1000612.1863359695</v>
      </c>
      <c r="R91" s="170">
        <v>-710737.15939233941</v>
      </c>
      <c r="S91" s="96">
        <v>925130.32077735709</v>
      </c>
      <c r="T91" s="171">
        <v>1325216.053814458</v>
      </c>
      <c r="U91" s="172">
        <v>2250346.3745918153</v>
      </c>
      <c r="V91" s="172">
        <v>1134011.1714597424</v>
      </c>
      <c r="W91" s="71">
        <f t="shared" si="6"/>
        <v>3384357.5460515576</v>
      </c>
      <c r="X91" s="173"/>
    </row>
    <row r="92" spans="1:24" s="174" customFormat="1">
      <c r="A92" s="100">
        <v>244</v>
      </c>
      <c r="B92" s="95" t="s">
        <v>90</v>
      </c>
      <c r="C92" s="96">
        <v>19116</v>
      </c>
      <c r="D92" s="96">
        <v>41557364.380000003</v>
      </c>
      <c r="E92" s="96">
        <v>1660006.0025805384</v>
      </c>
      <c r="F92" s="96">
        <v>43217370.382580541</v>
      </c>
      <c r="G92" s="165">
        <v>1357.49</v>
      </c>
      <c r="H92" s="166">
        <v>25949778.84</v>
      </c>
      <c r="I92" s="166">
        <v>17267591.542580541</v>
      </c>
      <c r="J92" s="167">
        <f t="shared" si="5"/>
        <v>0.39955211040652588</v>
      </c>
      <c r="K92" s="168">
        <v>0</v>
      </c>
      <c r="L92" s="168">
        <v>0</v>
      </c>
      <c r="M92" s="168">
        <v>197539.4278530647</v>
      </c>
      <c r="N92" s="168">
        <v>340749.01458063861</v>
      </c>
      <c r="O92" s="168">
        <v>415162.29200978915</v>
      </c>
      <c r="P92" s="169">
        <v>-958399.37</v>
      </c>
      <c r="Q92" s="169">
        <v>-451085.92769278958</v>
      </c>
      <c r="R92" s="170">
        <v>-1312281.9088570974</v>
      </c>
      <c r="S92" s="96">
        <v>15499275.070474148</v>
      </c>
      <c r="T92" s="171">
        <v>4252506.8867617212</v>
      </c>
      <c r="U92" s="172">
        <v>19751781.957235869</v>
      </c>
      <c r="V92" s="172">
        <v>2046205.7801575302</v>
      </c>
      <c r="W92" s="71">
        <f t="shared" si="6"/>
        <v>21797987.737393398</v>
      </c>
      <c r="X92" s="173"/>
    </row>
    <row r="93" spans="1:24" s="174" customFormat="1">
      <c r="A93" s="100">
        <v>245</v>
      </c>
      <c r="B93" s="95" t="s">
        <v>91</v>
      </c>
      <c r="C93" s="96">
        <v>37232</v>
      </c>
      <c r="D93" s="96">
        <v>57149650.110000007</v>
      </c>
      <c r="E93" s="96">
        <v>12677867.322797863</v>
      </c>
      <c r="F93" s="96">
        <v>69827517.432797864</v>
      </c>
      <c r="G93" s="165">
        <v>1357.49</v>
      </c>
      <c r="H93" s="166">
        <v>50542067.68</v>
      </c>
      <c r="I93" s="166">
        <v>19285449.752797864</v>
      </c>
      <c r="J93" s="167">
        <f t="shared" si="5"/>
        <v>0.2761869598379782</v>
      </c>
      <c r="K93" s="168">
        <v>0</v>
      </c>
      <c r="L93" s="168">
        <v>0</v>
      </c>
      <c r="M93" s="168">
        <v>334234.33756844612</v>
      </c>
      <c r="N93" s="168">
        <v>732888.94456479826</v>
      </c>
      <c r="O93" s="168">
        <v>332165.48263137182</v>
      </c>
      <c r="P93" s="169">
        <v>-5211410.0036999993</v>
      </c>
      <c r="Q93" s="169">
        <v>-1720497.251842746</v>
      </c>
      <c r="R93" s="170">
        <v>25258.537976205946</v>
      </c>
      <c r="S93" s="96">
        <v>13778089.799995938</v>
      </c>
      <c r="T93" s="171">
        <v>1956784.9399937501</v>
      </c>
      <c r="U93" s="172">
        <v>15734874.739989689</v>
      </c>
      <c r="V93" s="172">
        <v>4675190.8782400796</v>
      </c>
      <c r="W93" s="71">
        <f t="shared" si="6"/>
        <v>20410065.618229769</v>
      </c>
      <c r="X93" s="173"/>
    </row>
    <row r="94" spans="1:24" s="174" customFormat="1">
      <c r="A94" s="100">
        <v>249</v>
      </c>
      <c r="B94" s="95" t="s">
        <v>92</v>
      </c>
      <c r="C94" s="96">
        <v>9443</v>
      </c>
      <c r="D94" s="96">
        <v>11650501.380000001</v>
      </c>
      <c r="E94" s="96">
        <v>2125266.1764022443</v>
      </c>
      <c r="F94" s="96">
        <v>13775767.556402246</v>
      </c>
      <c r="G94" s="165">
        <v>1357.49</v>
      </c>
      <c r="H94" s="166">
        <v>12818778.07</v>
      </c>
      <c r="I94" s="166">
        <v>956989.48640224524</v>
      </c>
      <c r="J94" s="167">
        <f t="shared" si="5"/>
        <v>6.9469050089879553E-2</v>
      </c>
      <c r="K94" s="168">
        <v>444669.96347200003</v>
      </c>
      <c r="L94" s="168">
        <v>0</v>
      </c>
      <c r="M94" s="168">
        <v>118130.30403558518</v>
      </c>
      <c r="N94" s="168">
        <v>177534.19790206361</v>
      </c>
      <c r="O94" s="168">
        <v>0</v>
      </c>
      <c r="P94" s="169">
        <v>-715542.63500000001</v>
      </c>
      <c r="Q94" s="169">
        <v>526304.52412093838</v>
      </c>
      <c r="R94" s="170">
        <v>987547.10459601216</v>
      </c>
      <c r="S94" s="96">
        <v>2495632.9455288444</v>
      </c>
      <c r="T94" s="171">
        <v>2859791.0480351103</v>
      </c>
      <c r="U94" s="172">
        <v>5355423.9935639547</v>
      </c>
      <c r="V94" s="172">
        <v>1633162.6152271177</v>
      </c>
      <c r="W94" s="71">
        <f t="shared" si="6"/>
        <v>6988586.6087910719</v>
      </c>
      <c r="X94" s="173"/>
    </row>
    <row r="95" spans="1:24" s="174" customFormat="1">
      <c r="A95" s="100">
        <v>250</v>
      </c>
      <c r="B95" s="95" t="s">
        <v>93</v>
      </c>
      <c r="C95" s="96">
        <v>1808</v>
      </c>
      <c r="D95" s="96">
        <v>2011656.78</v>
      </c>
      <c r="E95" s="96">
        <v>483241.3226295255</v>
      </c>
      <c r="F95" s="96">
        <v>2494898.1026295256</v>
      </c>
      <c r="G95" s="165">
        <v>1357.49</v>
      </c>
      <c r="H95" s="166">
        <v>2454341.92</v>
      </c>
      <c r="I95" s="166">
        <v>40556.182629525661</v>
      </c>
      <c r="J95" s="167">
        <f t="shared" si="5"/>
        <v>1.6255646908697803E-2</v>
      </c>
      <c r="K95" s="168">
        <v>201016.81011199998</v>
      </c>
      <c r="L95" s="168">
        <v>0</v>
      </c>
      <c r="M95" s="168">
        <v>19877.209265671103</v>
      </c>
      <c r="N95" s="168">
        <v>33165.784694923525</v>
      </c>
      <c r="O95" s="168">
        <v>0</v>
      </c>
      <c r="P95" s="169">
        <v>-84826.815000000002</v>
      </c>
      <c r="Q95" s="169">
        <v>234900.40402432714</v>
      </c>
      <c r="R95" s="170">
        <v>96719.9979143323</v>
      </c>
      <c r="S95" s="96">
        <v>541409.57364077971</v>
      </c>
      <c r="T95" s="171">
        <v>695085.07506310323</v>
      </c>
      <c r="U95" s="172">
        <v>1236494.6487038829</v>
      </c>
      <c r="V95" s="172">
        <v>431444.35131757776</v>
      </c>
      <c r="W95" s="71">
        <f t="shared" si="6"/>
        <v>1667939.0000214607</v>
      </c>
      <c r="X95" s="173"/>
    </row>
    <row r="96" spans="1:24" s="174" customFormat="1">
      <c r="A96" s="100">
        <v>256</v>
      </c>
      <c r="B96" s="95" t="s">
        <v>94</v>
      </c>
      <c r="C96" s="96">
        <v>1581</v>
      </c>
      <c r="D96" s="96">
        <v>2603202.9900000007</v>
      </c>
      <c r="E96" s="96">
        <v>529993.39295130898</v>
      </c>
      <c r="F96" s="96">
        <v>3133196.3829513099</v>
      </c>
      <c r="G96" s="165">
        <v>1357.49</v>
      </c>
      <c r="H96" s="166">
        <v>2146191.69</v>
      </c>
      <c r="I96" s="166">
        <v>987004.69295130996</v>
      </c>
      <c r="J96" s="167">
        <f t="shared" si="5"/>
        <v>0.31501526630182125</v>
      </c>
      <c r="K96" s="168">
        <v>485622.51489599992</v>
      </c>
      <c r="L96" s="168">
        <v>0</v>
      </c>
      <c r="M96" s="168">
        <v>17967.954841472259</v>
      </c>
      <c r="N96" s="168">
        <v>18224.002675254738</v>
      </c>
      <c r="O96" s="168">
        <v>0</v>
      </c>
      <c r="P96" s="169">
        <v>-61797.345000000001</v>
      </c>
      <c r="Q96" s="169">
        <v>-39902.216606268856</v>
      </c>
      <c r="R96" s="170">
        <v>-236418.03507668569</v>
      </c>
      <c r="S96" s="96">
        <v>1170701.5686810822</v>
      </c>
      <c r="T96" s="171">
        <v>711089.46360920009</v>
      </c>
      <c r="U96" s="172">
        <v>1881791.0322902822</v>
      </c>
      <c r="V96" s="172">
        <v>320957.19256124331</v>
      </c>
      <c r="W96" s="71">
        <f t="shared" si="6"/>
        <v>2202748.2248515254</v>
      </c>
      <c r="X96" s="173"/>
    </row>
    <row r="97" spans="1:24" s="174" customFormat="1">
      <c r="A97" s="100">
        <v>257</v>
      </c>
      <c r="B97" s="95" t="s">
        <v>95</v>
      </c>
      <c r="C97" s="96">
        <v>40433</v>
      </c>
      <c r="D97" s="96">
        <v>71280519.849999994</v>
      </c>
      <c r="E97" s="96">
        <v>12919949.152742865</v>
      </c>
      <c r="F97" s="96">
        <v>84200469.002742857</v>
      </c>
      <c r="G97" s="165">
        <v>1357.49</v>
      </c>
      <c r="H97" s="166">
        <v>54887393.170000002</v>
      </c>
      <c r="I97" s="166">
        <v>29313075.832742855</v>
      </c>
      <c r="J97" s="167">
        <f t="shared" si="5"/>
        <v>0.34813435340589338</v>
      </c>
      <c r="K97" s="168">
        <v>0</v>
      </c>
      <c r="L97" s="168">
        <v>0</v>
      </c>
      <c r="M97" s="168">
        <v>299218.11596998025</v>
      </c>
      <c r="N97" s="168">
        <v>637060.8387965149</v>
      </c>
      <c r="O97" s="168">
        <v>398116.5847452177</v>
      </c>
      <c r="P97" s="169">
        <v>-3500386.7064999999</v>
      </c>
      <c r="Q97" s="169">
        <v>4828326.396470353</v>
      </c>
      <c r="R97" s="170">
        <v>3559200.5384789906</v>
      </c>
      <c r="S97" s="96">
        <v>35534611.60070391</v>
      </c>
      <c r="T97" s="171">
        <v>-638698.6141656473</v>
      </c>
      <c r="U97" s="172">
        <v>34895912.986538261</v>
      </c>
      <c r="V97" s="172">
        <v>4365729.6578093395</v>
      </c>
      <c r="W97" s="71">
        <f t="shared" si="6"/>
        <v>39261642.644347601</v>
      </c>
      <c r="X97" s="173"/>
    </row>
    <row r="98" spans="1:24" s="174" customFormat="1">
      <c r="A98" s="100">
        <v>260</v>
      </c>
      <c r="B98" s="95" t="s">
        <v>96</v>
      </c>
      <c r="C98" s="96">
        <v>9877</v>
      </c>
      <c r="D98" s="96">
        <v>10714125.149999999</v>
      </c>
      <c r="E98" s="96">
        <v>3160289.9901561132</v>
      </c>
      <c r="F98" s="96">
        <v>13874415.140156113</v>
      </c>
      <c r="G98" s="165">
        <v>1357.49</v>
      </c>
      <c r="H98" s="166">
        <v>13407928.73</v>
      </c>
      <c r="I98" s="166">
        <v>466486.41015611216</v>
      </c>
      <c r="J98" s="167">
        <f t="shared" si="5"/>
        <v>3.3622059412506761E-2</v>
      </c>
      <c r="K98" s="168">
        <v>1095321.056256</v>
      </c>
      <c r="L98" s="168">
        <v>0</v>
      </c>
      <c r="M98" s="168">
        <v>126184.14859819986</v>
      </c>
      <c r="N98" s="168">
        <v>173380.55468344668</v>
      </c>
      <c r="O98" s="168">
        <v>0</v>
      </c>
      <c r="P98" s="169">
        <v>-600938.38</v>
      </c>
      <c r="Q98" s="169">
        <v>4288630.8812484732</v>
      </c>
      <c r="R98" s="170">
        <v>2817110.8710943582</v>
      </c>
      <c r="S98" s="96">
        <v>8366175.5420365902</v>
      </c>
      <c r="T98" s="171">
        <v>5037756.5376145076</v>
      </c>
      <c r="U98" s="172">
        <v>13403932.079651099</v>
      </c>
      <c r="V98" s="172">
        <v>2031567.3930610367</v>
      </c>
      <c r="W98" s="71">
        <f t="shared" si="6"/>
        <v>15435499.472712135</v>
      </c>
      <c r="X98" s="173"/>
    </row>
    <row r="99" spans="1:24" s="174" customFormat="1">
      <c r="A99" s="100">
        <v>261</v>
      </c>
      <c r="B99" s="95" t="s">
        <v>97</v>
      </c>
      <c r="C99" s="96">
        <v>6523</v>
      </c>
      <c r="D99" s="96">
        <v>9059582.7800000012</v>
      </c>
      <c r="E99" s="96">
        <v>6385777.0327126281</v>
      </c>
      <c r="F99" s="96">
        <v>15445359.812712628</v>
      </c>
      <c r="G99" s="165">
        <v>1357.49</v>
      </c>
      <c r="H99" s="166">
        <v>8854907.2699999996</v>
      </c>
      <c r="I99" s="166">
        <v>6590452.5427126288</v>
      </c>
      <c r="J99" s="167">
        <f t="shared" si="5"/>
        <v>0.42669465927807121</v>
      </c>
      <c r="K99" s="168">
        <v>1942337.219856</v>
      </c>
      <c r="L99" s="168">
        <v>0</v>
      </c>
      <c r="M99" s="168">
        <v>95578.996293054399</v>
      </c>
      <c r="N99" s="168">
        <v>104085.86930506185</v>
      </c>
      <c r="O99" s="168">
        <v>29407.14392873309</v>
      </c>
      <c r="P99" s="169">
        <v>-300276.73500000004</v>
      </c>
      <c r="Q99" s="169">
        <v>-391404.62765453779</v>
      </c>
      <c r="R99" s="170">
        <v>1302529.457537344</v>
      </c>
      <c r="S99" s="96">
        <v>9372709.8669782858</v>
      </c>
      <c r="T99" s="171">
        <v>-145529.33118621551</v>
      </c>
      <c r="U99" s="172">
        <v>9227180.5357920695</v>
      </c>
      <c r="V99" s="172">
        <v>1231818.1386757225</v>
      </c>
      <c r="W99" s="71">
        <f t="shared" si="6"/>
        <v>10458998.674467793</v>
      </c>
      <c r="X99" s="173"/>
    </row>
    <row r="100" spans="1:24" s="174" customFormat="1">
      <c r="A100" s="100">
        <v>263</v>
      </c>
      <c r="B100" s="95" t="s">
        <v>98</v>
      </c>
      <c r="C100" s="96">
        <v>7759</v>
      </c>
      <c r="D100" s="96">
        <v>10573572.629999999</v>
      </c>
      <c r="E100" s="96">
        <v>1954839.0417141367</v>
      </c>
      <c r="F100" s="96">
        <v>12528411.671714136</v>
      </c>
      <c r="G100" s="165">
        <v>1357.49</v>
      </c>
      <c r="H100" s="166">
        <v>10532764.91</v>
      </c>
      <c r="I100" s="166">
        <v>1995646.7617141362</v>
      </c>
      <c r="J100" s="167">
        <f t="shared" si="5"/>
        <v>0.15928968603576321</v>
      </c>
      <c r="K100" s="168">
        <v>395081.07964799996</v>
      </c>
      <c r="L100" s="168">
        <v>0</v>
      </c>
      <c r="M100" s="168">
        <v>84452.443758554204</v>
      </c>
      <c r="N100" s="168">
        <v>130109.17360865988</v>
      </c>
      <c r="O100" s="168">
        <v>0</v>
      </c>
      <c r="P100" s="169">
        <v>-504715.60499999998</v>
      </c>
      <c r="Q100" s="169">
        <v>1152212.158487858</v>
      </c>
      <c r="R100" s="170">
        <v>669973.4952983309</v>
      </c>
      <c r="S100" s="96">
        <v>3922759.5075155389</v>
      </c>
      <c r="T100" s="171">
        <v>4278648.5870025391</v>
      </c>
      <c r="U100" s="172">
        <v>8201408.0945180785</v>
      </c>
      <c r="V100" s="172">
        <v>1651508.4017070001</v>
      </c>
      <c r="W100" s="71">
        <f t="shared" si="6"/>
        <v>9852916.4962250777</v>
      </c>
      <c r="X100" s="173"/>
    </row>
    <row r="101" spans="1:24" s="174" customFormat="1">
      <c r="A101" s="100">
        <v>265</v>
      </c>
      <c r="B101" s="95" t="s">
        <v>99</v>
      </c>
      <c r="C101" s="96">
        <v>1088</v>
      </c>
      <c r="D101" s="96">
        <v>1456864.6600000001</v>
      </c>
      <c r="E101" s="96">
        <v>546273.50687338854</v>
      </c>
      <c r="F101" s="96">
        <v>2003138.1668733887</v>
      </c>
      <c r="G101" s="165">
        <v>1357.49</v>
      </c>
      <c r="H101" s="166">
        <v>1476949.12</v>
      </c>
      <c r="I101" s="166">
        <v>526189.04687338858</v>
      </c>
      <c r="J101" s="167">
        <f t="shared" si="5"/>
        <v>0.26268235290763503</v>
      </c>
      <c r="K101" s="168">
        <v>341057.81452799996</v>
      </c>
      <c r="L101" s="168">
        <v>0</v>
      </c>
      <c r="M101" s="168">
        <v>9598.4361307614399</v>
      </c>
      <c r="N101" s="168">
        <v>18440.813876800104</v>
      </c>
      <c r="O101" s="168">
        <v>0</v>
      </c>
      <c r="P101" s="169">
        <v>-64732.729999999996</v>
      </c>
      <c r="Q101" s="169">
        <v>340895.71897904784</v>
      </c>
      <c r="R101" s="170">
        <v>147400.05252188485</v>
      </c>
      <c r="S101" s="96">
        <v>1318849.1529098828</v>
      </c>
      <c r="T101" s="171">
        <v>161075.8039908561</v>
      </c>
      <c r="U101" s="172">
        <v>1479924.9569007389</v>
      </c>
      <c r="V101" s="172">
        <v>242489.78091108031</v>
      </c>
      <c r="W101" s="71">
        <f t="shared" si="6"/>
        <v>1722414.7378118192</v>
      </c>
      <c r="X101" s="173"/>
    </row>
    <row r="102" spans="1:24" s="174" customFormat="1">
      <c r="A102" s="100">
        <v>271</v>
      </c>
      <c r="B102" s="95" t="s">
        <v>100</v>
      </c>
      <c r="C102" s="96">
        <v>6951</v>
      </c>
      <c r="D102" s="96">
        <v>8675467.7100000009</v>
      </c>
      <c r="E102" s="96">
        <v>1368272.1875128099</v>
      </c>
      <c r="F102" s="96">
        <v>10043739.89751281</v>
      </c>
      <c r="G102" s="165">
        <v>1357.49</v>
      </c>
      <c r="H102" s="166">
        <v>9435912.9900000002</v>
      </c>
      <c r="I102" s="166">
        <v>607826.90751281008</v>
      </c>
      <c r="J102" s="167">
        <f t="shared" si="5"/>
        <v>6.0517985702052059E-2</v>
      </c>
      <c r="K102" s="168">
        <v>0</v>
      </c>
      <c r="L102" s="168">
        <v>0</v>
      </c>
      <c r="M102" s="168">
        <v>78630.299774049228</v>
      </c>
      <c r="N102" s="168">
        <v>115307.35271414195</v>
      </c>
      <c r="O102" s="168">
        <v>0</v>
      </c>
      <c r="P102" s="169">
        <v>-480073.89999999997</v>
      </c>
      <c r="Q102" s="169">
        <v>234415.18435002558</v>
      </c>
      <c r="R102" s="170">
        <v>170333.65025739381</v>
      </c>
      <c r="S102" s="96">
        <v>726439.49460842065</v>
      </c>
      <c r="T102" s="171">
        <v>3115413.5811733869</v>
      </c>
      <c r="U102" s="172">
        <v>3841853.0757818073</v>
      </c>
      <c r="V102" s="172">
        <v>1351382.8080192653</v>
      </c>
      <c r="W102" s="71">
        <f t="shared" si="6"/>
        <v>5193235.8838010728</v>
      </c>
      <c r="X102" s="173"/>
    </row>
    <row r="103" spans="1:24" s="174" customFormat="1">
      <c r="A103" s="100">
        <v>272</v>
      </c>
      <c r="B103" s="95" t="s">
        <v>101</v>
      </c>
      <c r="C103" s="96">
        <v>47909</v>
      </c>
      <c r="D103" s="96">
        <v>82250574.620000005</v>
      </c>
      <c r="E103" s="96">
        <v>10186355.417337369</v>
      </c>
      <c r="F103" s="96">
        <v>92436930.037337378</v>
      </c>
      <c r="G103" s="165">
        <v>1357.49</v>
      </c>
      <c r="H103" s="166">
        <v>65035988.410000004</v>
      </c>
      <c r="I103" s="166">
        <v>27400941.627337374</v>
      </c>
      <c r="J103" s="167">
        <f t="shared" si="5"/>
        <v>0.29642851202727644</v>
      </c>
      <c r="K103" s="168">
        <v>0</v>
      </c>
      <c r="L103" s="168">
        <v>0</v>
      </c>
      <c r="M103" s="168">
        <v>646727.02444789431</v>
      </c>
      <c r="N103" s="168">
        <v>964608.79171429214</v>
      </c>
      <c r="O103" s="168">
        <v>84318.31192748496</v>
      </c>
      <c r="P103" s="169">
        <v>-3071561.9885</v>
      </c>
      <c r="Q103" s="169">
        <v>-5453441.9219217822</v>
      </c>
      <c r="R103" s="170">
        <v>-2165021.1520381705</v>
      </c>
      <c r="S103" s="96">
        <v>18406570.692967091</v>
      </c>
      <c r="T103" s="171">
        <v>8737375.4186264742</v>
      </c>
      <c r="U103" s="172">
        <v>27143946.111593567</v>
      </c>
      <c r="V103" s="172">
        <v>7195581.0776806483</v>
      </c>
      <c r="W103" s="71">
        <f t="shared" si="6"/>
        <v>34339527.189274214</v>
      </c>
      <c r="X103" s="173"/>
    </row>
    <row r="104" spans="1:24" s="174" customFormat="1">
      <c r="A104" s="100">
        <v>273</v>
      </c>
      <c r="B104" s="95" t="s">
        <v>102</v>
      </c>
      <c r="C104" s="96">
        <v>3989</v>
      </c>
      <c r="D104" s="96">
        <v>5872131.7799999993</v>
      </c>
      <c r="E104" s="96">
        <v>2444387.6639823755</v>
      </c>
      <c r="F104" s="96">
        <v>8316519.4439823749</v>
      </c>
      <c r="G104" s="165">
        <v>1357.49</v>
      </c>
      <c r="H104" s="166">
        <v>5415027.6100000003</v>
      </c>
      <c r="I104" s="166">
        <v>2901491.8339823745</v>
      </c>
      <c r="J104" s="167">
        <f t="shared" si="5"/>
        <v>0.3488829495951965</v>
      </c>
      <c r="K104" s="168">
        <v>1324765.6004319999</v>
      </c>
      <c r="L104" s="168">
        <v>0</v>
      </c>
      <c r="M104" s="168">
        <v>45524.144953110757</v>
      </c>
      <c r="N104" s="168">
        <v>59377.992053475071</v>
      </c>
      <c r="O104" s="168">
        <v>53155.345797608461</v>
      </c>
      <c r="P104" s="169">
        <v>-171499.66500000001</v>
      </c>
      <c r="Q104" s="169">
        <v>-268030.49669088877</v>
      </c>
      <c r="R104" s="170">
        <v>1323572.7433761363</v>
      </c>
      <c r="S104" s="96">
        <v>5268357.4989038166</v>
      </c>
      <c r="T104" s="171">
        <v>363822.01638160803</v>
      </c>
      <c r="U104" s="172">
        <v>5632179.5152854249</v>
      </c>
      <c r="V104" s="172">
        <v>750666.74848554737</v>
      </c>
      <c r="W104" s="71">
        <f t="shared" si="6"/>
        <v>6382846.2637709724</v>
      </c>
      <c r="X104" s="173"/>
    </row>
    <row r="105" spans="1:24" s="174" customFormat="1">
      <c r="A105" s="100">
        <v>275</v>
      </c>
      <c r="B105" s="95" t="s">
        <v>103</v>
      </c>
      <c r="C105" s="96">
        <v>2586</v>
      </c>
      <c r="D105" s="96">
        <v>3200485.4599999995</v>
      </c>
      <c r="E105" s="96">
        <v>665587.94131127896</v>
      </c>
      <c r="F105" s="96">
        <v>3866073.4013112783</v>
      </c>
      <c r="G105" s="165">
        <v>1357.49</v>
      </c>
      <c r="H105" s="166">
        <v>3510469.14</v>
      </c>
      <c r="I105" s="166">
        <v>355604.26131127821</v>
      </c>
      <c r="J105" s="167">
        <f t="shared" si="5"/>
        <v>9.1980731972307064E-2</v>
      </c>
      <c r="K105" s="168">
        <v>155593.27567999999</v>
      </c>
      <c r="L105" s="168">
        <v>0</v>
      </c>
      <c r="M105" s="168">
        <v>28209.954093576875</v>
      </c>
      <c r="N105" s="168">
        <v>34354.18509185603</v>
      </c>
      <c r="O105" s="168">
        <v>0</v>
      </c>
      <c r="P105" s="169">
        <v>-153119.57999999999</v>
      </c>
      <c r="Q105" s="169">
        <v>595373.6805941792</v>
      </c>
      <c r="R105" s="170">
        <v>559061.58779389714</v>
      </c>
      <c r="S105" s="96">
        <v>1575077.3645647871</v>
      </c>
      <c r="T105" s="171">
        <v>1084185.0271255947</v>
      </c>
      <c r="U105" s="172">
        <v>2659262.3916903818</v>
      </c>
      <c r="V105" s="172">
        <v>533664.68344334664</v>
      </c>
      <c r="W105" s="71">
        <f t="shared" si="6"/>
        <v>3192927.0751337283</v>
      </c>
      <c r="X105" s="173"/>
    </row>
    <row r="106" spans="1:24" s="174" customFormat="1">
      <c r="A106" s="100">
        <v>276</v>
      </c>
      <c r="B106" s="95" t="s">
        <v>104</v>
      </c>
      <c r="C106" s="96">
        <v>15035</v>
      </c>
      <c r="D106" s="96">
        <v>29099410.120000001</v>
      </c>
      <c r="E106" s="96">
        <v>2208241.1690138439</v>
      </c>
      <c r="F106" s="96">
        <v>31307651.289013844</v>
      </c>
      <c r="G106" s="165">
        <v>1357.49</v>
      </c>
      <c r="H106" s="166">
        <v>20409862.149999999</v>
      </c>
      <c r="I106" s="166">
        <v>10897789.139013845</v>
      </c>
      <c r="J106" s="167">
        <f t="shared" si="5"/>
        <v>0.34808708703223562</v>
      </c>
      <c r="K106" s="168">
        <v>0</v>
      </c>
      <c r="L106" s="168">
        <v>0</v>
      </c>
      <c r="M106" s="168">
        <v>110560.11683986273</v>
      </c>
      <c r="N106" s="168">
        <v>284209.34932471573</v>
      </c>
      <c r="O106" s="168">
        <v>62767.223240713371</v>
      </c>
      <c r="P106" s="169">
        <v>-938844.66500000004</v>
      </c>
      <c r="Q106" s="169">
        <v>2198641.1221422497</v>
      </c>
      <c r="R106" s="170">
        <v>729778.7348113755</v>
      </c>
      <c r="S106" s="96">
        <v>13344901.020372763</v>
      </c>
      <c r="T106" s="171">
        <v>5531496.8556397632</v>
      </c>
      <c r="U106" s="172">
        <v>18876397.876012526</v>
      </c>
      <c r="V106" s="172">
        <v>1985658.8470668362</v>
      </c>
      <c r="W106" s="71">
        <f t="shared" si="6"/>
        <v>20862056.723079361</v>
      </c>
      <c r="X106" s="173"/>
    </row>
    <row r="107" spans="1:24" s="174" customFormat="1">
      <c r="A107" s="100">
        <v>280</v>
      </c>
      <c r="B107" s="95" t="s">
        <v>105</v>
      </c>
      <c r="C107" s="96">
        <v>2050</v>
      </c>
      <c r="D107" s="96">
        <v>2757524.23</v>
      </c>
      <c r="E107" s="96">
        <v>1222250.1554579984</v>
      </c>
      <c r="F107" s="96">
        <v>3979774.3854579981</v>
      </c>
      <c r="G107" s="165">
        <v>1357.49</v>
      </c>
      <c r="H107" s="166">
        <v>2782854.5</v>
      </c>
      <c r="I107" s="166">
        <v>1196919.8854579981</v>
      </c>
      <c r="J107" s="167">
        <f t="shared" si="5"/>
        <v>0.30075068823788487</v>
      </c>
      <c r="K107" s="168">
        <v>244659.23439999999</v>
      </c>
      <c r="L107" s="168">
        <v>0</v>
      </c>
      <c r="M107" s="168">
        <v>19420.632595787785</v>
      </c>
      <c r="N107" s="168">
        <v>26955.628106161814</v>
      </c>
      <c r="O107" s="168">
        <v>0</v>
      </c>
      <c r="P107" s="169">
        <v>-88782.68</v>
      </c>
      <c r="Q107" s="169">
        <v>-113659.99689489689</v>
      </c>
      <c r="R107" s="170">
        <v>186605.95704321098</v>
      </c>
      <c r="S107" s="96">
        <v>1472118.6607082619</v>
      </c>
      <c r="T107" s="171">
        <v>879915.82424411341</v>
      </c>
      <c r="U107" s="172">
        <v>2352034.4849523753</v>
      </c>
      <c r="V107" s="172">
        <v>506538.17748261482</v>
      </c>
      <c r="W107" s="71">
        <f t="shared" si="6"/>
        <v>2858572.6624349901</v>
      </c>
      <c r="X107" s="173"/>
    </row>
    <row r="108" spans="1:24" s="174" customFormat="1">
      <c r="A108" s="100">
        <v>284</v>
      </c>
      <c r="B108" s="95" t="s">
        <v>106</v>
      </c>
      <c r="C108" s="96">
        <v>2271</v>
      </c>
      <c r="D108" s="96">
        <v>2954649.1900000004</v>
      </c>
      <c r="E108" s="96">
        <v>483877.57234502153</v>
      </c>
      <c r="F108" s="96">
        <v>3438526.7623450221</v>
      </c>
      <c r="G108" s="165">
        <v>1357.49</v>
      </c>
      <c r="H108" s="166">
        <v>3082859.79</v>
      </c>
      <c r="I108" s="166">
        <v>355666.97234502202</v>
      </c>
      <c r="J108" s="167">
        <f t="shared" si="5"/>
        <v>0.10343585986879528</v>
      </c>
      <c r="K108" s="168">
        <v>990.13177599999995</v>
      </c>
      <c r="L108" s="168">
        <v>0</v>
      </c>
      <c r="M108" s="168">
        <v>29321.893095060699</v>
      </c>
      <c r="N108" s="168">
        <v>39828.122460892824</v>
      </c>
      <c r="O108" s="168">
        <v>0</v>
      </c>
      <c r="P108" s="169">
        <v>-110622</v>
      </c>
      <c r="Q108" s="169">
        <v>1055346.3034045529</v>
      </c>
      <c r="R108" s="170">
        <v>853011.55306537787</v>
      </c>
      <c r="S108" s="96">
        <v>2223542.9761469061</v>
      </c>
      <c r="T108" s="171">
        <v>971338.38039449917</v>
      </c>
      <c r="U108" s="172">
        <v>3194881.3565414054</v>
      </c>
      <c r="V108" s="172">
        <v>461860.70718351577</v>
      </c>
      <c r="W108" s="71">
        <f t="shared" si="6"/>
        <v>3656742.0637249211</v>
      </c>
      <c r="X108" s="173"/>
    </row>
    <row r="109" spans="1:24" s="174" customFormat="1">
      <c r="A109" s="100">
        <v>285</v>
      </c>
      <c r="B109" s="95" t="s">
        <v>107</v>
      </c>
      <c r="C109" s="96">
        <v>51241</v>
      </c>
      <c r="D109" s="96">
        <v>62848203.470000006</v>
      </c>
      <c r="E109" s="96">
        <v>14558289.424362665</v>
      </c>
      <c r="F109" s="96">
        <v>77406492.894362673</v>
      </c>
      <c r="G109" s="165">
        <v>1357.49</v>
      </c>
      <c r="H109" s="166">
        <v>69559145.090000004</v>
      </c>
      <c r="I109" s="166">
        <v>7847347.8043626696</v>
      </c>
      <c r="J109" s="167">
        <f t="shared" si="5"/>
        <v>0.10137841815249291</v>
      </c>
      <c r="K109" s="168">
        <v>0</v>
      </c>
      <c r="L109" s="168">
        <v>0</v>
      </c>
      <c r="M109" s="168">
        <v>738629.14641174336</v>
      </c>
      <c r="N109" s="168">
        <v>1004851.119303679</v>
      </c>
      <c r="O109" s="168">
        <v>0</v>
      </c>
      <c r="P109" s="169">
        <v>-5832246.1299000001</v>
      </c>
      <c r="Q109" s="169">
        <v>931007.5410607052</v>
      </c>
      <c r="R109" s="170">
        <v>3945298.2948206807</v>
      </c>
      <c r="S109" s="96">
        <v>8634887.7760594785</v>
      </c>
      <c r="T109" s="171">
        <v>11048007.734815372</v>
      </c>
      <c r="U109" s="172">
        <v>19682895.510874853</v>
      </c>
      <c r="V109" s="172">
        <v>7552425.6732155401</v>
      </c>
      <c r="W109" s="71">
        <f t="shared" si="6"/>
        <v>27235321.184090391</v>
      </c>
      <c r="X109" s="173"/>
    </row>
    <row r="110" spans="1:24" s="174" customFormat="1">
      <c r="A110" s="100">
        <v>286</v>
      </c>
      <c r="B110" s="95" t="s">
        <v>108</v>
      </c>
      <c r="C110" s="96">
        <v>80454</v>
      </c>
      <c r="D110" s="96">
        <v>99615274.160000011</v>
      </c>
      <c r="E110" s="96">
        <v>15672312.430314125</v>
      </c>
      <c r="F110" s="96">
        <v>115287586.59031413</v>
      </c>
      <c r="G110" s="165">
        <v>1357.49</v>
      </c>
      <c r="H110" s="166">
        <v>109215500.45999999</v>
      </c>
      <c r="I110" s="166">
        <v>6072086.1303141415</v>
      </c>
      <c r="J110" s="167">
        <f t="shared" si="5"/>
        <v>5.2669036709840251E-2</v>
      </c>
      <c r="K110" s="168">
        <v>0</v>
      </c>
      <c r="L110" s="168">
        <v>0</v>
      </c>
      <c r="M110" s="168">
        <v>991392.07758646156</v>
      </c>
      <c r="N110" s="168">
        <v>1611620.6405131465</v>
      </c>
      <c r="O110" s="168">
        <v>0</v>
      </c>
      <c r="P110" s="169">
        <v>-6202438.4722999996</v>
      </c>
      <c r="Q110" s="169">
        <v>-3126300.4579730504</v>
      </c>
      <c r="R110" s="170">
        <v>380486.66664846765</v>
      </c>
      <c r="S110" s="96">
        <v>-273153.41521083191</v>
      </c>
      <c r="T110" s="171">
        <v>13327099.781027677</v>
      </c>
      <c r="U110" s="172">
        <v>13053946.365816845</v>
      </c>
      <c r="V110" s="172">
        <v>12668352.130795924</v>
      </c>
      <c r="W110" s="71">
        <f t="shared" si="6"/>
        <v>25722298.496612769</v>
      </c>
      <c r="X110" s="173"/>
    </row>
    <row r="111" spans="1:24" s="174" customFormat="1">
      <c r="A111" s="100">
        <v>287</v>
      </c>
      <c r="B111" s="95" t="s">
        <v>109</v>
      </c>
      <c r="C111" s="96">
        <v>6380</v>
      </c>
      <c r="D111" s="96">
        <v>7273462.9000000004</v>
      </c>
      <c r="E111" s="96">
        <v>2464554.5605779905</v>
      </c>
      <c r="F111" s="96">
        <v>9738017.4605779909</v>
      </c>
      <c r="G111" s="165">
        <v>1357.49</v>
      </c>
      <c r="H111" s="166">
        <v>8660786.1999999993</v>
      </c>
      <c r="I111" s="166">
        <v>1077231.2605779916</v>
      </c>
      <c r="J111" s="167">
        <f t="shared" si="5"/>
        <v>0.11062120857134441</v>
      </c>
      <c r="K111" s="168">
        <v>367653.7098666667</v>
      </c>
      <c r="L111" s="168">
        <v>0</v>
      </c>
      <c r="M111" s="168">
        <v>76410.088155561927</v>
      </c>
      <c r="N111" s="168">
        <v>96838.852772940212</v>
      </c>
      <c r="O111" s="168">
        <v>0</v>
      </c>
      <c r="P111" s="169">
        <v>-265658.06000000006</v>
      </c>
      <c r="Q111" s="169">
        <v>1073269.7562788855</v>
      </c>
      <c r="R111" s="170">
        <v>717008.02769912384</v>
      </c>
      <c r="S111" s="96">
        <v>3142753.6353511699</v>
      </c>
      <c r="T111" s="171">
        <v>2093963.4735050593</v>
      </c>
      <c r="U111" s="172">
        <v>5236717.1088562291</v>
      </c>
      <c r="V111" s="172">
        <v>1353305.5601924181</v>
      </c>
      <c r="W111" s="71">
        <f t="shared" si="6"/>
        <v>6590022.6690486474</v>
      </c>
      <c r="X111" s="173"/>
    </row>
    <row r="112" spans="1:24" s="174" customFormat="1">
      <c r="A112" s="100">
        <v>288</v>
      </c>
      <c r="B112" s="95" t="s">
        <v>110</v>
      </c>
      <c r="C112" s="96">
        <v>6442</v>
      </c>
      <c r="D112" s="96">
        <v>10283488.199999999</v>
      </c>
      <c r="E112" s="96">
        <v>2753685.2564114532</v>
      </c>
      <c r="F112" s="96">
        <v>13037173.456411453</v>
      </c>
      <c r="G112" s="165">
        <v>1357.49</v>
      </c>
      <c r="H112" s="166">
        <v>8744950.5800000001</v>
      </c>
      <c r="I112" s="166">
        <v>4292222.8764114529</v>
      </c>
      <c r="J112" s="167">
        <f t="shared" si="5"/>
        <v>0.3292295596712041</v>
      </c>
      <c r="K112" s="168">
        <v>0</v>
      </c>
      <c r="L112" s="168">
        <v>0</v>
      </c>
      <c r="M112" s="168">
        <v>69210.599590692713</v>
      </c>
      <c r="N112" s="168">
        <v>106389.26404738368</v>
      </c>
      <c r="O112" s="168">
        <v>0</v>
      </c>
      <c r="P112" s="169">
        <v>-239651.685</v>
      </c>
      <c r="Q112" s="169">
        <v>-814309.59776317223</v>
      </c>
      <c r="R112" s="170">
        <v>-842181.69835989841</v>
      </c>
      <c r="S112" s="96">
        <v>2571679.7589264582</v>
      </c>
      <c r="T112" s="171">
        <v>1884504.2669077581</v>
      </c>
      <c r="U112" s="172">
        <v>4456184.0258342158</v>
      </c>
      <c r="V112" s="172">
        <v>1240307.1289880052</v>
      </c>
      <c r="W112" s="71">
        <f t="shared" si="6"/>
        <v>5696491.154822221</v>
      </c>
      <c r="X112" s="173"/>
    </row>
    <row r="113" spans="1:24" s="174" customFormat="1">
      <c r="A113" s="100">
        <v>290</v>
      </c>
      <c r="B113" s="95" t="s">
        <v>111</v>
      </c>
      <c r="C113" s="96">
        <v>7928</v>
      </c>
      <c r="D113" s="96">
        <v>8393955.7299999986</v>
      </c>
      <c r="E113" s="96">
        <v>4651064.2149116918</v>
      </c>
      <c r="F113" s="96">
        <v>13045019.94491169</v>
      </c>
      <c r="G113" s="165">
        <v>1357.49</v>
      </c>
      <c r="H113" s="166">
        <v>10762180.720000001</v>
      </c>
      <c r="I113" s="166">
        <v>2282839.2249116898</v>
      </c>
      <c r="J113" s="167">
        <f t="shared" si="5"/>
        <v>0.17499699000476643</v>
      </c>
      <c r="K113" s="168">
        <v>1051142.5056639998</v>
      </c>
      <c r="L113" s="168">
        <v>0</v>
      </c>
      <c r="M113" s="168">
        <v>97883.180151266206</v>
      </c>
      <c r="N113" s="168">
        <v>147810.36784308395</v>
      </c>
      <c r="O113" s="168">
        <v>0</v>
      </c>
      <c r="P113" s="169">
        <v>-430926.85</v>
      </c>
      <c r="Q113" s="169">
        <v>-464708.15251307294</v>
      </c>
      <c r="R113" s="170">
        <v>287056.14183100866</v>
      </c>
      <c r="S113" s="96">
        <v>2971096.4178879759</v>
      </c>
      <c r="T113" s="171">
        <v>2391188.9874292002</v>
      </c>
      <c r="U113" s="172">
        <v>5362285.4053171761</v>
      </c>
      <c r="V113" s="172">
        <v>1615371.9588127958</v>
      </c>
      <c r="W113" s="71">
        <f t="shared" si="6"/>
        <v>6977657.3641299717</v>
      </c>
      <c r="X113" s="173"/>
    </row>
    <row r="114" spans="1:24" s="174" customFormat="1">
      <c r="A114" s="100">
        <v>291</v>
      </c>
      <c r="B114" s="95" t="s">
        <v>112</v>
      </c>
      <c r="C114" s="96">
        <v>2158</v>
      </c>
      <c r="D114" s="96">
        <v>1828299.8</v>
      </c>
      <c r="E114" s="96">
        <v>790454.79271941772</v>
      </c>
      <c r="F114" s="96">
        <v>2618754.592719418</v>
      </c>
      <c r="G114" s="165">
        <v>1357.49</v>
      </c>
      <c r="H114" s="166">
        <v>2929463.42</v>
      </c>
      <c r="I114" s="166">
        <v>-310708.82728058193</v>
      </c>
      <c r="J114" s="167">
        <f t="shared" si="5"/>
        <v>-0.11864755412531024</v>
      </c>
      <c r="K114" s="168">
        <v>273386.12641599996</v>
      </c>
      <c r="L114" s="168">
        <v>0</v>
      </c>
      <c r="M114" s="168">
        <v>23119.871545727943</v>
      </c>
      <c r="N114" s="168">
        <v>43478.459183165745</v>
      </c>
      <c r="O114" s="168">
        <v>0</v>
      </c>
      <c r="P114" s="169">
        <v>-117549.3425</v>
      </c>
      <c r="Q114" s="169">
        <v>950904.73402385158</v>
      </c>
      <c r="R114" s="170">
        <v>896243.77007172839</v>
      </c>
      <c r="S114" s="96">
        <v>1758874.7914598917</v>
      </c>
      <c r="T114" s="171">
        <v>16486.582582292525</v>
      </c>
      <c r="U114" s="172">
        <v>1775361.3740421843</v>
      </c>
      <c r="V114" s="172">
        <v>426520.64976935624</v>
      </c>
      <c r="W114" s="71">
        <f t="shared" si="6"/>
        <v>2201882.0238115406</v>
      </c>
      <c r="X114" s="173"/>
    </row>
    <row r="115" spans="1:24" s="174" customFormat="1">
      <c r="A115" s="100">
        <v>297</v>
      </c>
      <c r="B115" s="95" t="s">
        <v>113</v>
      </c>
      <c r="C115" s="96">
        <v>121543</v>
      </c>
      <c r="D115" s="96">
        <v>163548980.03</v>
      </c>
      <c r="E115" s="96">
        <v>22337705.131896209</v>
      </c>
      <c r="F115" s="96">
        <v>185886685.1618962</v>
      </c>
      <c r="G115" s="165">
        <v>1357.49</v>
      </c>
      <c r="H115" s="166">
        <v>164993407.06999999</v>
      </c>
      <c r="I115" s="166">
        <v>20893278.091896206</v>
      </c>
      <c r="J115" s="167">
        <f t="shared" si="5"/>
        <v>0.11239792712264146</v>
      </c>
      <c r="K115" s="168">
        <v>0</v>
      </c>
      <c r="L115" s="168">
        <v>0</v>
      </c>
      <c r="M115" s="168">
        <v>1618280.0030151876</v>
      </c>
      <c r="N115" s="168">
        <v>2357151.1227374398</v>
      </c>
      <c r="O115" s="168">
        <v>975455.21226113336</v>
      </c>
      <c r="P115" s="169">
        <v>-13411947.239900002</v>
      </c>
      <c r="Q115" s="169">
        <v>-14117505.026139481</v>
      </c>
      <c r="R115" s="170">
        <v>-6481568.6417166879</v>
      </c>
      <c r="S115" s="96">
        <v>-8166856.4778461978</v>
      </c>
      <c r="T115" s="171">
        <v>25985031.67949415</v>
      </c>
      <c r="U115" s="172">
        <v>17818175.201647952</v>
      </c>
      <c r="V115" s="172">
        <v>18544441.768252805</v>
      </c>
      <c r="W115" s="71">
        <f t="shared" si="6"/>
        <v>36362616.969900757</v>
      </c>
      <c r="X115" s="173"/>
    </row>
    <row r="116" spans="1:24" s="174" customFormat="1">
      <c r="A116" s="100">
        <v>300</v>
      </c>
      <c r="B116" s="95" t="s">
        <v>114</v>
      </c>
      <c r="C116" s="96">
        <v>3528</v>
      </c>
      <c r="D116" s="96">
        <v>4789698.57</v>
      </c>
      <c r="E116" s="96">
        <v>650950.08396406367</v>
      </c>
      <c r="F116" s="96">
        <v>5440648.6539640641</v>
      </c>
      <c r="G116" s="165">
        <v>1357.49</v>
      </c>
      <c r="H116" s="166">
        <v>4789224.72</v>
      </c>
      <c r="I116" s="166">
        <v>651423.93396406434</v>
      </c>
      <c r="J116" s="167">
        <f t="shared" si="5"/>
        <v>0.11973277000517869</v>
      </c>
      <c r="K116" s="168">
        <v>87345.076223999989</v>
      </c>
      <c r="L116" s="168">
        <v>0</v>
      </c>
      <c r="M116" s="168">
        <v>45686.246895727389</v>
      </c>
      <c r="N116" s="168">
        <v>61476.737540519302</v>
      </c>
      <c r="O116" s="168">
        <v>0</v>
      </c>
      <c r="P116" s="169">
        <v>-159755.73000000001</v>
      </c>
      <c r="Q116" s="169">
        <v>1455854.0474903292</v>
      </c>
      <c r="R116" s="169">
        <v>816011.03948278818</v>
      </c>
      <c r="S116" s="96">
        <v>2958041.3515974288</v>
      </c>
      <c r="T116" s="171">
        <v>1800603.3388121307</v>
      </c>
      <c r="U116" s="172">
        <v>4758644.6904095598</v>
      </c>
      <c r="V116" s="172">
        <v>724719.67863877001</v>
      </c>
      <c r="W116" s="71">
        <f t="shared" si="6"/>
        <v>5483364.36904833</v>
      </c>
      <c r="X116" s="173"/>
    </row>
    <row r="117" spans="1:24" s="174" customFormat="1">
      <c r="A117" s="100">
        <v>301</v>
      </c>
      <c r="B117" s="95" t="s">
        <v>115</v>
      </c>
      <c r="C117" s="96">
        <v>20197</v>
      </c>
      <c r="D117" s="96">
        <v>27762619.629999999</v>
      </c>
      <c r="E117" s="96">
        <v>3354520.2922980632</v>
      </c>
      <c r="F117" s="96">
        <v>31117139.922298063</v>
      </c>
      <c r="G117" s="165">
        <v>1357.49</v>
      </c>
      <c r="H117" s="166">
        <v>27417225.530000001</v>
      </c>
      <c r="I117" s="166">
        <v>3699914.3922980614</v>
      </c>
      <c r="J117" s="167">
        <f t="shared" si="5"/>
        <v>0.11890277838956401</v>
      </c>
      <c r="K117" s="168">
        <v>0</v>
      </c>
      <c r="L117" s="168">
        <v>0</v>
      </c>
      <c r="M117" s="168">
        <v>232993.5176332898</v>
      </c>
      <c r="N117" s="168">
        <v>355857.17009708204</v>
      </c>
      <c r="O117" s="168">
        <v>0</v>
      </c>
      <c r="P117" s="169">
        <v>-1160050.69</v>
      </c>
      <c r="Q117" s="169">
        <v>717073.25065928139</v>
      </c>
      <c r="R117" s="170">
        <v>-633320.12612438854</v>
      </c>
      <c r="S117" s="96">
        <v>3212467.5145633263</v>
      </c>
      <c r="T117" s="171">
        <v>11011585.940417103</v>
      </c>
      <c r="U117" s="172">
        <v>14224053.454980429</v>
      </c>
      <c r="V117" s="172">
        <v>4127779.3451967547</v>
      </c>
      <c r="W117" s="71">
        <f t="shared" si="6"/>
        <v>18351832.800177183</v>
      </c>
      <c r="X117" s="173"/>
    </row>
    <row r="118" spans="1:24" s="174" customFormat="1">
      <c r="A118" s="100">
        <v>304</v>
      </c>
      <c r="B118" s="95" t="s">
        <v>116</v>
      </c>
      <c r="C118" s="96">
        <v>971</v>
      </c>
      <c r="D118" s="96">
        <v>801778.13</v>
      </c>
      <c r="E118" s="96">
        <v>626606.70345602091</v>
      </c>
      <c r="F118" s="96">
        <v>1428384.8334560208</v>
      </c>
      <c r="G118" s="165">
        <v>1357.49</v>
      </c>
      <c r="H118" s="166">
        <v>1318122.79</v>
      </c>
      <c r="I118" s="166">
        <v>110262.04345602077</v>
      </c>
      <c r="J118" s="167">
        <f t="shared" si="5"/>
        <v>7.7193513171963879E-2</v>
      </c>
      <c r="K118" s="168">
        <v>115865.64698399999</v>
      </c>
      <c r="L118" s="168">
        <v>0</v>
      </c>
      <c r="M118" s="168">
        <v>9645.785765039187</v>
      </c>
      <c r="N118" s="168">
        <v>11661.945514635041</v>
      </c>
      <c r="O118" s="168">
        <v>15501.093343455581</v>
      </c>
      <c r="P118" s="169">
        <v>-51420.12</v>
      </c>
      <c r="Q118" s="169">
        <v>-335143.88026683748</v>
      </c>
      <c r="R118" s="169">
        <v>-69377.10175927107</v>
      </c>
      <c r="S118" s="96">
        <v>-193004.58696295798</v>
      </c>
      <c r="T118" s="171">
        <v>-65927.916057864466</v>
      </c>
      <c r="U118" s="172">
        <v>-258932.50302082245</v>
      </c>
      <c r="V118" s="172">
        <v>176238.82522930554</v>
      </c>
      <c r="W118" s="71">
        <f t="shared" si="6"/>
        <v>-82693.677791516908</v>
      </c>
      <c r="X118" s="173"/>
    </row>
    <row r="119" spans="1:24" s="174" customFormat="1">
      <c r="A119" s="100">
        <v>305</v>
      </c>
      <c r="B119" s="95" t="s">
        <v>117</v>
      </c>
      <c r="C119" s="96">
        <v>15165</v>
      </c>
      <c r="D119" s="96">
        <v>20967173.48</v>
      </c>
      <c r="E119" s="96">
        <v>5692221.3808946768</v>
      </c>
      <c r="F119" s="96">
        <v>26659394.860894676</v>
      </c>
      <c r="G119" s="165">
        <v>1357.49</v>
      </c>
      <c r="H119" s="166">
        <v>20586335.850000001</v>
      </c>
      <c r="I119" s="166">
        <v>6073059.0108946748</v>
      </c>
      <c r="J119" s="167">
        <f t="shared" si="5"/>
        <v>0.22780183280915123</v>
      </c>
      <c r="K119" s="168">
        <v>835787.47224000003</v>
      </c>
      <c r="L119" s="168">
        <v>0</v>
      </c>
      <c r="M119" s="168">
        <v>200611.92976566925</v>
      </c>
      <c r="N119" s="168">
        <v>256510.44655862308</v>
      </c>
      <c r="O119" s="168">
        <v>0</v>
      </c>
      <c r="P119" s="169">
        <v>-867259.375</v>
      </c>
      <c r="Q119" s="169">
        <v>1997457.3543863457</v>
      </c>
      <c r="R119" s="170">
        <v>2425928.9941001441</v>
      </c>
      <c r="S119" s="96">
        <v>10922095.832945457</v>
      </c>
      <c r="T119" s="171">
        <v>4267574.7514824336</v>
      </c>
      <c r="U119" s="172">
        <v>15189670.584427889</v>
      </c>
      <c r="V119" s="172">
        <v>2682599.9875350748</v>
      </c>
      <c r="W119" s="71">
        <f t="shared" si="6"/>
        <v>17872270.571962964</v>
      </c>
      <c r="X119" s="173"/>
    </row>
    <row r="120" spans="1:24" s="174" customFormat="1">
      <c r="A120" s="100">
        <v>309</v>
      </c>
      <c r="B120" s="95" t="s">
        <v>118</v>
      </c>
      <c r="C120" s="96">
        <v>6506</v>
      </c>
      <c r="D120" s="96">
        <v>8282330.2000000002</v>
      </c>
      <c r="E120" s="96">
        <v>1615395.8371918849</v>
      </c>
      <c r="F120" s="96">
        <v>9897726.0371918846</v>
      </c>
      <c r="G120" s="165">
        <v>1357.49</v>
      </c>
      <c r="H120" s="166">
        <v>8831829.9399999995</v>
      </c>
      <c r="I120" s="166">
        <v>1065896.0971918851</v>
      </c>
      <c r="J120" s="167">
        <f t="shared" si="5"/>
        <v>0.10769100833733461</v>
      </c>
      <c r="K120" s="168">
        <v>149912.81344</v>
      </c>
      <c r="L120" s="168">
        <v>0</v>
      </c>
      <c r="M120" s="168">
        <v>91708.656615241154</v>
      </c>
      <c r="N120" s="168">
        <v>110647.57880051585</v>
      </c>
      <c r="O120" s="168">
        <v>0</v>
      </c>
      <c r="P120" s="169">
        <v>-634210.02500000002</v>
      </c>
      <c r="Q120" s="169">
        <v>-401495.22926220956</v>
      </c>
      <c r="R120" s="170">
        <v>-433381.87784330669</v>
      </c>
      <c r="S120" s="96">
        <v>-50921.986057874281</v>
      </c>
      <c r="T120" s="171">
        <v>3787625.171099782</v>
      </c>
      <c r="U120" s="172">
        <v>3736703.1850419077</v>
      </c>
      <c r="V120" s="172">
        <v>1217821.7129611028</v>
      </c>
      <c r="W120" s="71">
        <f t="shared" si="6"/>
        <v>4954524.8980030101</v>
      </c>
      <c r="X120" s="173"/>
    </row>
    <row r="121" spans="1:24" s="174" customFormat="1">
      <c r="A121" s="100">
        <v>312</v>
      </c>
      <c r="B121" s="95" t="s">
        <v>119</v>
      </c>
      <c r="C121" s="96">
        <v>1232</v>
      </c>
      <c r="D121" s="96">
        <v>1718303.5400000003</v>
      </c>
      <c r="E121" s="96">
        <v>485485.82007080963</v>
      </c>
      <c r="F121" s="96">
        <v>2203789.3600708097</v>
      </c>
      <c r="G121" s="165">
        <v>1357.49</v>
      </c>
      <c r="H121" s="166">
        <v>1672427.68</v>
      </c>
      <c r="I121" s="166">
        <v>531361.68007080979</v>
      </c>
      <c r="J121" s="167">
        <f t="shared" si="5"/>
        <v>0.24111273504548394</v>
      </c>
      <c r="K121" s="168">
        <v>152472.76351999998</v>
      </c>
      <c r="L121" s="168">
        <v>0</v>
      </c>
      <c r="M121" s="168">
        <v>16135.01818696748</v>
      </c>
      <c r="N121" s="168">
        <v>24260.365095171775</v>
      </c>
      <c r="O121" s="168">
        <v>0</v>
      </c>
      <c r="P121" s="169">
        <v>-62924.605000000003</v>
      </c>
      <c r="Q121" s="169">
        <v>98108.208258273487</v>
      </c>
      <c r="R121" s="170">
        <v>-12640.698763405486</v>
      </c>
      <c r="S121" s="96">
        <v>746772.73136781703</v>
      </c>
      <c r="T121" s="171">
        <v>65333.05549811283</v>
      </c>
      <c r="U121" s="172">
        <v>812105.78686592984</v>
      </c>
      <c r="V121" s="172">
        <v>274771.75104361918</v>
      </c>
      <c r="W121" s="71">
        <f t="shared" si="6"/>
        <v>1086877.537909549</v>
      </c>
      <c r="X121" s="173"/>
    </row>
    <row r="122" spans="1:24" s="174" customFormat="1">
      <c r="A122" s="100">
        <v>316</v>
      </c>
      <c r="B122" s="95" t="s">
        <v>120</v>
      </c>
      <c r="C122" s="96">
        <v>4245</v>
      </c>
      <c r="D122" s="96">
        <v>5255115.53</v>
      </c>
      <c r="E122" s="96">
        <v>908782.04488814995</v>
      </c>
      <c r="F122" s="96">
        <v>6163897.5748881502</v>
      </c>
      <c r="G122" s="165">
        <v>1357.49</v>
      </c>
      <c r="H122" s="166">
        <v>5762545.0499999998</v>
      </c>
      <c r="I122" s="166">
        <v>401352.52488815039</v>
      </c>
      <c r="J122" s="167">
        <f t="shared" si="5"/>
        <v>6.5113431884927672E-2</v>
      </c>
      <c r="K122" s="168">
        <v>0</v>
      </c>
      <c r="L122" s="168">
        <v>0</v>
      </c>
      <c r="M122" s="168">
        <v>45557.500080643018</v>
      </c>
      <c r="N122" s="168">
        <v>69062.417692310075</v>
      </c>
      <c r="O122" s="168">
        <v>0</v>
      </c>
      <c r="P122" s="169">
        <v>-423777.73249999998</v>
      </c>
      <c r="Q122" s="169">
        <v>-345227.75280109228</v>
      </c>
      <c r="R122" s="170">
        <v>-308798.81497438921</v>
      </c>
      <c r="S122" s="96">
        <v>-561831.85761437798</v>
      </c>
      <c r="T122" s="171">
        <v>1837615.2202056232</v>
      </c>
      <c r="U122" s="172">
        <v>1275783.3625912452</v>
      </c>
      <c r="V122" s="172">
        <v>805374.54313310259</v>
      </c>
      <c r="W122" s="71">
        <f t="shared" si="6"/>
        <v>2081157.9057243478</v>
      </c>
      <c r="X122" s="173"/>
    </row>
    <row r="123" spans="1:24" s="174" customFormat="1">
      <c r="A123" s="100">
        <v>317</v>
      </c>
      <c r="B123" s="95" t="s">
        <v>121</v>
      </c>
      <c r="C123" s="96">
        <v>2533</v>
      </c>
      <c r="D123" s="96">
        <v>4242532.42</v>
      </c>
      <c r="E123" s="96">
        <v>798447.04912295262</v>
      </c>
      <c r="F123" s="96">
        <v>5040979.4691229528</v>
      </c>
      <c r="G123" s="165">
        <v>1357.49</v>
      </c>
      <c r="H123" s="166">
        <v>3438522.17</v>
      </c>
      <c r="I123" s="166">
        <v>1602457.2991229529</v>
      </c>
      <c r="J123" s="167">
        <f t="shared" si="5"/>
        <v>0.31788609910798821</v>
      </c>
      <c r="K123" s="168">
        <v>282699.63938399998</v>
      </c>
      <c r="L123" s="168">
        <v>0</v>
      </c>
      <c r="M123" s="168">
        <v>35138.894766806057</v>
      </c>
      <c r="N123" s="168">
        <v>44494.108591019445</v>
      </c>
      <c r="O123" s="168">
        <v>0</v>
      </c>
      <c r="P123" s="169">
        <v>-139291.61499999999</v>
      </c>
      <c r="Q123" s="169">
        <v>986384.70593636518</v>
      </c>
      <c r="R123" s="170">
        <v>529237.9696661788</v>
      </c>
      <c r="S123" s="96">
        <v>3341121.0024673222</v>
      </c>
      <c r="T123" s="171">
        <v>1427493.0236484918</v>
      </c>
      <c r="U123" s="172">
        <v>4768614.0261158142</v>
      </c>
      <c r="V123" s="172">
        <v>555714.46242159419</v>
      </c>
      <c r="W123" s="71">
        <f t="shared" si="6"/>
        <v>5324328.4885374084</v>
      </c>
      <c r="X123" s="173"/>
    </row>
    <row r="124" spans="1:24" s="174" customFormat="1">
      <c r="A124" s="100">
        <v>320</v>
      </c>
      <c r="B124" s="95" t="s">
        <v>122</v>
      </c>
      <c r="C124" s="96">
        <v>7105</v>
      </c>
      <c r="D124" s="96">
        <v>6703981.9100000001</v>
      </c>
      <c r="E124" s="96">
        <v>3623444.8490428459</v>
      </c>
      <c r="F124" s="96">
        <v>10327426.759042846</v>
      </c>
      <c r="G124" s="165">
        <v>1357.49</v>
      </c>
      <c r="H124" s="166">
        <v>9644966.4499999993</v>
      </c>
      <c r="I124" s="166">
        <v>682460.30904284678</v>
      </c>
      <c r="J124" s="167">
        <f t="shared" si="5"/>
        <v>6.6082318951840982E-2</v>
      </c>
      <c r="K124" s="168">
        <v>954628.48207999987</v>
      </c>
      <c r="L124" s="168">
        <v>0</v>
      </c>
      <c r="M124" s="168">
        <v>88361.616079256361</v>
      </c>
      <c r="N124" s="168">
        <v>108929.12260213037</v>
      </c>
      <c r="O124" s="168">
        <v>0</v>
      </c>
      <c r="P124" s="169">
        <v>-423933.19200000004</v>
      </c>
      <c r="Q124" s="169">
        <v>850384.64555176522</v>
      </c>
      <c r="R124" s="170">
        <v>1141663.6105878628</v>
      </c>
      <c r="S124" s="96">
        <v>3402494.5939438613</v>
      </c>
      <c r="T124" s="171">
        <v>2321880.5370432977</v>
      </c>
      <c r="U124" s="172">
        <v>5724375.130987159</v>
      </c>
      <c r="V124" s="172">
        <v>1291193.9256177901</v>
      </c>
      <c r="W124" s="71">
        <f t="shared" si="6"/>
        <v>7015569.0566049488</v>
      </c>
      <c r="X124" s="173"/>
    </row>
    <row r="125" spans="1:24" s="174" customFormat="1">
      <c r="A125" s="100">
        <v>322</v>
      </c>
      <c r="B125" s="95" t="s">
        <v>123</v>
      </c>
      <c r="C125" s="96">
        <v>6614</v>
      </c>
      <c r="D125" s="96">
        <v>7670057.9400000004</v>
      </c>
      <c r="E125" s="96">
        <v>5425714.889323242</v>
      </c>
      <c r="F125" s="96">
        <v>13095772.829323243</v>
      </c>
      <c r="G125" s="165">
        <v>1357.49</v>
      </c>
      <c r="H125" s="166">
        <v>8978438.8599999994</v>
      </c>
      <c r="I125" s="166">
        <v>4117333.9693232439</v>
      </c>
      <c r="J125" s="167">
        <f t="shared" si="5"/>
        <v>0.31440175566454276</v>
      </c>
      <c r="K125" s="168">
        <v>781158.11063999997</v>
      </c>
      <c r="L125" s="168">
        <v>0</v>
      </c>
      <c r="M125" s="168">
        <v>72875.790758569434</v>
      </c>
      <c r="N125" s="168">
        <v>117345.49371185749</v>
      </c>
      <c r="O125" s="168">
        <v>0</v>
      </c>
      <c r="P125" s="169">
        <v>-366689.33250000002</v>
      </c>
      <c r="Q125" s="169">
        <v>1334230.2620859423</v>
      </c>
      <c r="R125" s="170">
        <v>1290740.3265106499</v>
      </c>
      <c r="S125" s="96">
        <v>7346994.6205302626</v>
      </c>
      <c r="T125" s="171">
        <v>2021303.496589913</v>
      </c>
      <c r="U125" s="172">
        <v>9368298.1171201766</v>
      </c>
      <c r="V125" s="172">
        <v>1208245.3920031702</v>
      </c>
      <c r="W125" s="71">
        <f t="shared" si="6"/>
        <v>10576543.509123348</v>
      </c>
      <c r="X125" s="173"/>
    </row>
    <row r="126" spans="1:24" s="174" customFormat="1">
      <c r="A126" s="100">
        <v>398</v>
      </c>
      <c r="B126" s="95" t="s">
        <v>124</v>
      </c>
      <c r="C126" s="96">
        <v>120027</v>
      </c>
      <c r="D126" s="96">
        <v>162218054.32000002</v>
      </c>
      <c r="E126" s="96">
        <v>31468108.317945607</v>
      </c>
      <c r="F126" s="96">
        <v>193686162.63794562</v>
      </c>
      <c r="G126" s="165">
        <v>1357.49</v>
      </c>
      <c r="H126" s="166">
        <v>162935452.22999999</v>
      </c>
      <c r="I126" s="166">
        <v>30750710.407945633</v>
      </c>
      <c r="J126" s="167">
        <f t="shared" si="5"/>
        <v>0.15876565465044312</v>
      </c>
      <c r="K126" s="168">
        <v>0</v>
      </c>
      <c r="L126" s="168">
        <v>0</v>
      </c>
      <c r="M126" s="168">
        <v>1634291.1507591913</v>
      </c>
      <c r="N126" s="168">
        <v>2411758.134351938</v>
      </c>
      <c r="O126" s="168">
        <v>25402.8049698299</v>
      </c>
      <c r="P126" s="169">
        <v>-15317783.1918</v>
      </c>
      <c r="Q126" s="169">
        <v>13510392.830545874</v>
      </c>
      <c r="R126" s="170">
        <v>19204866.668158781</v>
      </c>
      <c r="S126" s="96">
        <v>52219638.804931253</v>
      </c>
      <c r="T126" s="171">
        <v>24827978.72926186</v>
      </c>
      <c r="U126" s="172">
        <v>77047617.534193113</v>
      </c>
      <c r="V126" s="172">
        <v>17868794.195308182</v>
      </c>
      <c r="W126" s="71">
        <f t="shared" si="6"/>
        <v>94916411.729501292</v>
      </c>
      <c r="X126" s="173"/>
    </row>
    <row r="127" spans="1:24" s="174" customFormat="1">
      <c r="A127" s="100">
        <v>399</v>
      </c>
      <c r="B127" s="95" t="s">
        <v>125</v>
      </c>
      <c r="C127" s="96">
        <v>7916</v>
      </c>
      <c r="D127" s="96">
        <v>14076687.51</v>
      </c>
      <c r="E127" s="96">
        <v>1059776.3693380221</v>
      </c>
      <c r="F127" s="96">
        <v>15136463.879338022</v>
      </c>
      <c r="G127" s="165">
        <v>1357.49</v>
      </c>
      <c r="H127" s="166">
        <v>10745890.84</v>
      </c>
      <c r="I127" s="166">
        <v>4390573.0393380225</v>
      </c>
      <c r="J127" s="167">
        <f t="shared" si="5"/>
        <v>0.29006596747681335</v>
      </c>
      <c r="K127" s="168">
        <v>0</v>
      </c>
      <c r="L127" s="168">
        <v>0</v>
      </c>
      <c r="M127" s="168">
        <v>54241.678032585973</v>
      </c>
      <c r="N127" s="168">
        <v>148961.91724057312</v>
      </c>
      <c r="O127" s="168">
        <v>0</v>
      </c>
      <c r="P127" s="169">
        <v>-377400.32499999995</v>
      </c>
      <c r="Q127" s="169">
        <v>-375042.4107776052</v>
      </c>
      <c r="R127" s="169">
        <v>-999965.2917481811</v>
      </c>
      <c r="S127" s="96">
        <v>2841368.6070853956</v>
      </c>
      <c r="T127" s="171">
        <v>3232965.0376413055</v>
      </c>
      <c r="U127" s="172">
        <v>6074333.6447267011</v>
      </c>
      <c r="V127" s="172">
        <v>1284621.9839557132</v>
      </c>
      <c r="W127" s="71">
        <f t="shared" si="6"/>
        <v>7358955.6286824141</v>
      </c>
      <c r="X127" s="173"/>
    </row>
    <row r="128" spans="1:24" s="174" customFormat="1">
      <c r="A128" s="100">
        <v>400</v>
      </c>
      <c r="B128" s="95" t="s">
        <v>126</v>
      </c>
      <c r="C128" s="96">
        <v>8456</v>
      </c>
      <c r="D128" s="96">
        <v>12697142.59</v>
      </c>
      <c r="E128" s="96">
        <v>2378021.1635862356</v>
      </c>
      <c r="F128" s="96">
        <v>15075163.753586236</v>
      </c>
      <c r="G128" s="165">
        <v>1357.49</v>
      </c>
      <c r="H128" s="166">
        <v>11478935.439999999</v>
      </c>
      <c r="I128" s="166">
        <v>3596228.3135862369</v>
      </c>
      <c r="J128" s="167">
        <f t="shared" si="5"/>
        <v>0.23855318405617509</v>
      </c>
      <c r="K128" s="168">
        <v>0</v>
      </c>
      <c r="L128" s="168">
        <v>0</v>
      </c>
      <c r="M128" s="168">
        <v>104354.89555889413</v>
      </c>
      <c r="N128" s="168">
        <v>106031.15733716211</v>
      </c>
      <c r="O128" s="168">
        <v>0</v>
      </c>
      <c r="P128" s="169">
        <v>-442868.94500000001</v>
      </c>
      <c r="Q128" s="169">
        <v>1094780.8976453673</v>
      </c>
      <c r="R128" s="170">
        <v>954612.05077918351</v>
      </c>
      <c r="S128" s="96">
        <v>5413138.3699068436</v>
      </c>
      <c r="T128" s="171">
        <v>3028803.9447599011</v>
      </c>
      <c r="U128" s="172">
        <v>8441942.3146667443</v>
      </c>
      <c r="V128" s="172">
        <v>1588205.7798204119</v>
      </c>
      <c r="W128" s="71">
        <f t="shared" si="6"/>
        <v>10030148.094487157</v>
      </c>
      <c r="X128" s="173"/>
    </row>
    <row r="129" spans="1:24" s="174" customFormat="1">
      <c r="A129" s="100">
        <v>402</v>
      </c>
      <c r="B129" s="95" t="s">
        <v>127</v>
      </c>
      <c r="C129" s="96">
        <v>9247</v>
      </c>
      <c r="D129" s="96">
        <v>13001806.49</v>
      </c>
      <c r="E129" s="96">
        <v>2022798.7391143343</v>
      </c>
      <c r="F129" s="96">
        <v>15024605.229114335</v>
      </c>
      <c r="G129" s="165">
        <v>1357.49</v>
      </c>
      <c r="H129" s="166">
        <v>12552710.029999999</v>
      </c>
      <c r="I129" s="166">
        <v>2471895.1991143357</v>
      </c>
      <c r="J129" s="167">
        <f t="shared" si="5"/>
        <v>0.16452313797399176</v>
      </c>
      <c r="K129" s="168">
        <v>237515.48295999999</v>
      </c>
      <c r="L129" s="168">
        <v>0</v>
      </c>
      <c r="M129" s="168">
        <v>95938.289572449197</v>
      </c>
      <c r="N129" s="168">
        <v>174478.2937197063</v>
      </c>
      <c r="O129" s="168">
        <v>0</v>
      </c>
      <c r="P129" s="169">
        <v>-596291.55499999993</v>
      </c>
      <c r="Q129" s="169">
        <v>-765750.7235946334</v>
      </c>
      <c r="R129" s="170">
        <v>-942873.22810209764</v>
      </c>
      <c r="S129" s="96">
        <v>674911.75866976054</v>
      </c>
      <c r="T129" s="171">
        <v>4994527.1962674838</v>
      </c>
      <c r="U129" s="172">
        <v>5669438.9549372438</v>
      </c>
      <c r="V129" s="172">
        <v>1799466.3023328693</v>
      </c>
      <c r="W129" s="71">
        <f t="shared" si="6"/>
        <v>7468905.2572701126</v>
      </c>
      <c r="X129" s="173"/>
    </row>
    <row r="130" spans="1:24" s="174" customFormat="1">
      <c r="A130" s="100">
        <v>403</v>
      </c>
      <c r="B130" s="95" t="s">
        <v>128</v>
      </c>
      <c r="C130" s="96">
        <v>2866</v>
      </c>
      <c r="D130" s="96">
        <v>3806415.5799999996</v>
      </c>
      <c r="E130" s="96">
        <v>721525.50120949745</v>
      </c>
      <c r="F130" s="96">
        <v>4527941.0812094975</v>
      </c>
      <c r="G130" s="165">
        <v>1357.49</v>
      </c>
      <c r="H130" s="166">
        <v>3890566.34</v>
      </c>
      <c r="I130" s="166">
        <v>637374.74120949768</v>
      </c>
      <c r="J130" s="167">
        <f t="shared" si="5"/>
        <v>0.14076480452772211</v>
      </c>
      <c r="K130" s="168">
        <v>172983.21549866663</v>
      </c>
      <c r="L130" s="168">
        <v>0</v>
      </c>
      <c r="M130" s="168">
        <v>32839.920600808691</v>
      </c>
      <c r="N130" s="168">
        <v>52983.624195625329</v>
      </c>
      <c r="O130" s="168">
        <v>0</v>
      </c>
      <c r="P130" s="169">
        <v>-144566.12</v>
      </c>
      <c r="Q130" s="169">
        <v>622590.73780885374</v>
      </c>
      <c r="R130" s="170">
        <v>196166.60831395956</v>
      </c>
      <c r="S130" s="96">
        <v>1570372.7276274115</v>
      </c>
      <c r="T130" s="171">
        <v>1528868.3646706999</v>
      </c>
      <c r="U130" s="172">
        <v>3099241.0922981114</v>
      </c>
      <c r="V130" s="172">
        <v>644203.45232175919</v>
      </c>
      <c r="W130" s="71">
        <f t="shared" si="6"/>
        <v>3743444.5446198704</v>
      </c>
      <c r="X130" s="173"/>
    </row>
    <row r="131" spans="1:24" s="174" customFormat="1">
      <c r="A131" s="100">
        <v>405</v>
      </c>
      <c r="B131" s="95" t="s">
        <v>129</v>
      </c>
      <c r="C131" s="96">
        <v>72634</v>
      </c>
      <c r="D131" s="96">
        <v>93015402.640000001</v>
      </c>
      <c r="E131" s="96">
        <v>17711572.198484413</v>
      </c>
      <c r="F131" s="96">
        <v>110726974.83848441</v>
      </c>
      <c r="G131" s="165">
        <v>1357.49</v>
      </c>
      <c r="H131" s="166">
        <v>98599928.659999996</v>
      </c>
      <c r="I131" s="166">
        <v>12127046.17848441</v>
      </c>
      <c r="J131" s="167">
        <f t="shared" si="5"/>
        <v>0.10952205816309829</v>
      </c>
      <c r="K131" s="168">
        <v>0</v>
      </c>
      <c r="L131" s="168">
        <v>0</v>
      </c>
      <c r="M131" s="168">
        <v>1004067.4485087096</v>
      </c>
      <c r="N131" s="168">
        <v>1554100.4334767652</v>
      </c>
      <c r="O131" s="168">
        <v>0</v>
      </c>
      <c r="P131" s="169">
        <v>-6643666.5707500009</v>
      </c>
      <c r="Q131" s="169">
        <v>-1307633.1986752984</v>
      </c>
      <c r="R131" s="170">
        <v>3526667.3874740954</v>
      </c>
      <c r="S131" s="96">
        <v>10260581.678518683</v>
      </c>
      <c r="T131" s="171">
        <v>9174633.7750417963</v>
      </c>
      <c r="U131" s="172">
        <v>19435215.453560479</v>
      </c>
      <c r="V131" s="172">
        <v>11137732.77541782</v>
      </c>
      <c r="W131" s="71">
        <f t="shared" si="6"/>
        <v>30572948.228978299</v>
      </c>
      <c r="X131" s="173"/>
    </row>
    <row r="132" spans="1:24" s="174" customFormat="1">
      <c r="A132" s="100">
        <v>407</v>
      </c>
      <c r="B132" s="95" t="s">
        <v>130</v>
      </c>
      <c r="C132" s="96">
        <v>2580</v>
      </c>
      <c r="D132" s="96">
        <v>3611290.7</v>
      </c>
      <c r="E132" s="96">
        <v>1102613.6301812797</v>
      </c>
      <c r="F132" s="96">
        <v>4713904.3301812802</v>
      </c>
      <c r="G132" s="165">
        <v>1357.49</v>
      </c>
      <c r="H132" s="166">
        <v>3502324.2</v>
      </c>
      <c r="I132" s="166">
        <v>1211580.13018128</v>
      </c>
      <c r="J132" s="167">
        <f t="shared" si="5"/>
        <v>0.25702263883974219</v>
      </c>
      <c r="K132" s="168">
        <v>31085.876479999999</v>
      </c>
      <c r="L132" s="168">
        <v>0</v>
      </c>
      <c r="M132" s="168">
        <v>25844.489782517117</v>
      </c>
      <c r="N132" s="168">
        <v>45436.382083423734</v>
      </c>
      <c r="O132" s="168">
        <v>0</v>
      </c>
      <c r="P132" s="169">
        <v>-178100.94499999998</v>
      </c>
      <c r="Q132" s="169">
        <v>192284.82127251051</v>
      </c>
      <c r="R132" s="170">
        <v>86023.996000081897</v>
      </c>
      <c r="S132" s="96">
        <v>1414154.7507998133</v>
      </c>
      <c r="T132" s="171">
        <v>1212048.6006724322</v>
      </c>
      <c r="U132" s="172">
        <v>2626203.3514722455</v>
      </c>
      <c r="V132" s="172">
        <v>554656.93731180194</v>
      </c>
      <c r="W132" s="71">
        <f t="shared" si="6"/>
        <v>3180860.2887840476</v>
      </c>
      <c r="X132" s="173"/>
    </row>
    <row r="133" spans="1:24" s="174" customFormat="1">
      <c r="A133" s="100">
        <v>408</v>
      </c>
      <c r="B133" s="95" t="s">
        <v>131</v>
      </c>
      <c r="C133" s="96">
        <v>14203</v>
      </c>
      <c r="D133" s="96">
        <v>23429776.950000003</v>
      </c>
      <c r="E133" s="96">
        <v>2061592.4026690458</v>
      </c>
      <c r="F133" s="96">
        <v>25491369.352669049</v>
      </c>
      <c r="G133" s="165">
        <v>1357.49</v>
      </c>
      <c r="H133" s="166">
        <v>19280430.469999999</v>
      </c>
      <c r="I133" s="166">
        <v>6210938.8826690502</v>
      </c>
      <c r="J133" s="167">
        <f t="shared" si="5"/>
        <v>0.24364869524040456</v>
      </c>
      <c r="K133" s="168">
        <v>0</v>
      </c>
      <c r="L133" s="168">
        <v>0</v>
      </c>
      <c r="M133" s="168">
        <v>143106.04550479501</v>
      </c>
      <c r="N133" s="168">
        <v>245622.24233959982</v>
      </c>
      <c r="O133" s="168">
        <v>0</v>
      </c>
      <c r="P133" s="169">
        <v>-928023.32000000007</v>
      </c>
      <c r="Q133" s="169">
        <v>441994.01981019601</v>
      </c>
      <c r="R133" s="170">
        <v>-382837.57119115582</v>
      </c>
      <c r="S133" s="96">
        <v>5730800.2991324859</v>
      </c>
      <c r="T133" s="171">
        <v>6530724.1029191697</v>
      </c>
      <c r="U133" s="172">
        <v>12261524.402051656</v>
      </c>
      <c r="V133" s="172">
        <v>2463486.2577952957</v>
      </c>
      <c r="W133" s="71">
        <f t="shared" si="6"/>
        <v>14725010.65984695</v>
      </c>
      <c r="X133" s="173"/>
    </row>
    <row r="134" spans="1:24" s="174" customFormat="1">
      <c r="A134" s="100">
        <v>410</v>
      </c>
      <c r="B134" s="95" t="s">
        <v>132</v>
      </c>
      <c r="C134" s="96">
        <v>18788</v>
      </c>
      <c r="D134" s="96">
        <v>38045802.349999994</v>
      </c>
      <c r="E134" s="96">
        <v>2403029.5458167875</v>
      </c>
      <c r="F134" s="96">
        <v>40448831.895816781</v>
      </c>
      <c r="G134" s="165">
        <v>1357.49</v>
      </c>
      <c r="H134" s="166">
        <v>25504522.120000001</v>
      </c>
      <c r="I134" s="166">
        <v>14944309.77581678</v>
      </c>
      <c r="J134" s="167">
        <f t="shared" si="5"/>
        <v>0.36946208519218871</v>
      </c>
      <c r="K134" s="168">
        <v>0</v>
      </c>
      <c r="L134" s="168">
        <v>0</v>
      </c>
      <c r="M134" s="168">
        <v>167896.65363624858</v>
      </c>
      <c r="N134" s="168">
        <v>309328.6305334284</v>
      </c>
      <c r="O134" s="168">
        <v>0</v>
      </c>
      <c r="P134" s="169">
        <v>-1215075.1200000001</v>
      </c>
      <c r="Q134" s="169">
        <v>-1203641.066939669</v>
      </c>
      <c r="R134" s="170">
        <v>-1353185.0091590269</v>
      </c>
      <c r="S134" s="96">
        <v>11649633.863887761</v>
      </c>
      <c r="T134" s="171">
        <v>8068693.6845830688</v>
      </c>
      <c r="U134" s="172">
        <v>19718327.548470829</v>
      </c>
      <c r="V134" s="172">
        <v>2608019.079664832</v>
      </c>
      <c r="W134" s="71">
        <f t="shared" si="6"/>
        <v>22326346.628135659</v>
      </c>
      <c r="X134" s="173"/>
    </row>
    <row r="135" spans="1:24" s="174" customFormat="1">
      <c r="A135" s="100">
        <v>416</v>
      </c>
      <c r="B135" s="95" t="s">
        <v>133</v>
      </c>
      <c r="C135" s="96">
        <v>2917</v>
      </c>
      <c r="D135" s="96">
        <v>4570292.8199999994</v>
      </c>
      <c r="E135" s="96">
        <v>511550.89056687767</v>
      </c>
      <c r="F135" s="96">
        <v>5081843.7105668774</v>
      </c>
      <c r="G135" s="165">
        <v>1357.49</v>
      </c>
      <c r="H135" s="166">
        <v>3959798.33</v>
      </c>
      <c r="I135" s="166">
        <v>1122045.3805668773</v>
      </c>
      <c r="J135" s="167">
        <f t="shared" si="5"/>
        <v>0.22079494066961647</v>
      </c>
      <c r="K135" s="168">
        <v>0</v>
      </c>
      <c r="L135" s="168">
        <v>0</v>
      </c>
      <c r="M135" s="168">
        <v>15960.512634903173</v>
      </c>
      <c r="N135" s="168">
        <v>49953.850887875968</v>
      </c>
      <c r="O135" s="168">
        <v>0</v>
      </c>
      <c r="P135" s="169">
        <v>-185273.04499999998</v>
      </c>
      <c r="Q135" s="169">
        <v>-324747.00977366214</v>
      </c>
      <c r="R135" s="170">
        <v>-256093.19672164335</v>
      </c>
      <c r="S135" s="96">
        <v>421846.49259435106</v>
      </c>
      <c r="T135" s="171">
        <v>1319512.494813001</v>
      </c>
      <c r="U135" s="172">
        <v>1741358.9874073521</v>
      </c>
      <c r="V135" s="172">
        <v>498246.43531018455</v>
      </c>
      <c r="W135" s="71">
        <f t="shared" si="6"/>
        <v>2239605.4227175368</v>
      </c>
      <c r="X135" s="173"/>
    </row>
    <row r="136" spans="1:24" s="174" customFormat="1">
      <c r="A136" s="100">
        <v>418</v>
      </c>
      <c r="B136" s="95" t="s">
        <v>134</v>
      </c>
      <c r="C136" s="96">
        <v>24164</v>
      </c>
      <c r="D136" s="96">
        <v>49472212.849999994</v>
      </c>
      <c r="E136" s="96">
        <v>2745003.4235067801</v>
      </c>
      <c r="F136" s="96">
        <v>52217216.273506775</v>
      </c>
      <c r="G136" s="165">
        <v>1357.49</v>
      </c>
      <c r="H136" s="166">
        <v>32802388.359999999</v>
      </c>
      <c r="I136" s="166">
        <v>19414827.913506776</v>
      </c>
      <c r="J136" s="167">
        <f t="shared" si="5"/>
        <v>0.37180894155319411</v>
      </c>
      <c r="K136" s="168">
        <v>0</v>
      </c>
      <c r="L136" s="168">
        <v>0</v>
      </c>
      <c r="M136" s="168">
        <v>222258.07617874211</v>
      </c>
      <c r="N136" s="168">
        <v>461752.54650785349</v>
      </c>
      <c r="O136" s="168">
        <v>328045.23733398376</v>
      </c>
      <c r="P136" s="169">
        <v>-1644348.585</v>
      </c>
      <c r="Q136" s="169">
        <v>882473.44264661067</v>
      </c>
      <c r="R136" s="170">
        <v>790131.25242133194</v>
      </c>
      <c r="S136" s="96">
        <v>20455139.883595295</v>
      </c>
      <c r="T136" s="171">
        <v>2739864.8692038036</v>
      </c>
      <c r="U136" s="172">
        <v>23195004.752799097</v>
      </c>
      <c r="V136" s="172">
        <v>2735992.9866689038</v>
      </c>
      <c r="W136" s="71">
        <f t="shared" si="6"/>
        <v>25930997.739468001</v>
      </c>
      <c r="X136" s="173"/>
    </row>
    <row r="137" spans="1:24" s="174" customFormat="1">
      <c r="A137" s="100">
        <v>420</v>
      </c>
      <c r="B137" s="95" t="s">
        <v>135</v>
      </c>
      <c r="C137" s="96">
        <v>9280</v>
      </c>
      <c r="D137" s="96">
        <v>11772626.59</v>
      </c>
      <c r="E137" s="96">
        <v>1968297.3812097108</v>
      </c>
      <c r="F137" s="96">
        <v>13740923.97120971</v>
      </c>
      <c r="G137" s="165">
        <v>1357.49</v>
      </c>
      <c r="H137" s="166">
        <v>12597507.199999999</v>
      </c>
      <c r="I137" s="166">
        <v>1143416.7712097112</v>
      </c>
      <c r="J137" s="167">
        <f t="shared" si="5"/>
        <v>8.3212509843255331E-2</v>
      </c>
      <c r="K137" s="168">
        <v>0</v>
      </c>
      <c r="L137" s="168">
        <v>0</v>
      </c>
      <c r="M137" s="168">
        <v>91026.27770332864</v>
      </c>
      <c r="N137" s="168">
        <v>157070.83291385532</v>
      </c>
      <c r="O137" s="168">
        <v>0</v>
      </c>
      <c r="P137" s="169">
        <v>-631563.21250000002</v>
      </c>
      <c r="Q137" s="169">
        <v>1143544.3510032834</v>
      </c>
      <c r="R137" s="170">
        <v>677049.17605923256</v>
      </c>
      <c r="S137" s="96">
        <v>2580544.1963894111</v>
      </c>
      <c r="T137" s="171">
        <v>2296851.3169308016</v>
      </c>
      <c r="U137" s="172">
        <v>4877395.5133202132</v>
      </c>
      <c r="V137" s="172">
        <v>1669466.8908684221</v>
      </c>
      <c r="W137" s="71">
        <f t="shared" si="6"/>
        <v>6546862.4041886348</v>
      </c>
      <c r="X137" s="173"/>
    </row>
    <row r="138" spans="1:24" s="174" customFormat="1">
      <c r="A138" s="100">
        <v>421</v>
      </c>
      <c r="B138" s="95" t="s">
        <v>136</v>
      </c>
      <c r="C138" s="96">
        <v>719</v>
      </c>
      <c r="D138" s="96">
        <v>1017795.91</v>
      </c>
      <c r="E138" s="96">
        <v>425799.93198537111</v>
      </c>
      <c r="F138" s="96">
        <v>1443595.8419853712</v>
      </c>
      <c r="G138" s="165">
        <v>1357.49</v>
      </c>
      <c r="H138" s="166">
        <v>976035.31</v>
      </c>
      <c r="I138" s="166">
        <v>467560.53198537114</v>
      </c>
      <c r="J138" s="167">
        <f t="shared" si="5"/>
        <v>0.32388603401789878</v>
      </c>
      <c r="K138" s="168">
        <v>208072.11174399997</v>
      </c>
      <c r="L138" s="168">
        <v>0</v>
      </c>
      <c r="M138" s="168">
        <v>9087.5421031135902</v>
      </c>
      <c r="N138" s="168">
        <v>12864.24991772463</v>
      </c>
      <c r="O138" s="168">
        <v>0</v>
      </c>
      <c r="P138" s="169">
        <v>-36657.915000000001</v>
      </c>
      <c r="Q138" s="169">
        <v>210444.82792210605</v>
      </c>
      <c r="R138" s="170">
        <v>49813.144757970273</v>
      </c>
      <c r="S138" s="96">
        <v>921184.4934302856</v>
      </c>
      <c r="T138" s="171">
        <v>96349.120959146443</v>
      </c>
      <c r="U138" s="172">
        <v>1017533.614389432</v>
      </c>
      <c r="V138" s="172">
        <v>161286.57976789499</v>
      </c>
      <c r="W138" s="71">
        <f t="shared" si="6"/>
        <v>1178820.1941573271</v>
      </c>
      <c r="X138" s="173"/>
    </row>
    <row r="139" spans="1:24" s="174" customFormat="1">
      <c r="A139" s="100">
        <v>422</v>
      </c>
      <c r="B139" s="95" t="s">
        <v>137</v>
      </c>
      <c r="C139" s="96">
        <v>10543</v>
      </c>
      <c r="D139" s="96">
        <v>10052138.459999999</v>
      </c>
      <c r="E139" s="96">
        <v>4760220.7186582508</v>
      </c>
      <c r="F139" s="96">
        <v>14812359.178658251</v>
      </c>
      <c r="G139" s="165">
        <v>1357.49</v>
      </c>
      <c r="H139" s="166">
        <v>14312017.07</v>
      </c>
      <c r="I139" s="166">
        <v>500342.10865825042</v>
      </c>
      <c r="J139" s="167">
        <f t="shared" si="5"/>
        <v>3.3778691336296164E-2</v>
      </c>
      <c r="K139" s="168">
        <v>1164489.95364</v>
      </c>
      <c r="L139" s="168">
        <v>0</v>
      </c>
      <c r="M139" s="168">
        <v>137696.33926123648</v>
      </c>
      <c r="N139" s="168">
        <v>166725.37988880082</v>
      </c>
      <c r="O139" s="168">
        <v>0</v>
      </c>
      <c r="P139" s="169">
        <v>-711040.95500000007</v>
      </c>
      <c r="Q139" s="169">
        <v>2035914.6490245794</v>
      </c>
      <c r="R139" s="170">
        <v>1686417.9384784063</v>
      </c>
      <c r="S139" s="96">
        <v>4980545.413951274</v>
      </c>
      <c r="T139" s="171">
        <v>2618860.9841747824</v>
      </c>
      <c r="U139" s="172">
        <v>7599406.3981260564</v>
      </c>
      <c r="V139" s="172">
        <v>2003108.89349322</v>
      </c>
      <c r="W139" s="71">
        <f t="shared" si="6"/>
        <v>9602515.2916192766</v>
      </c>
      <c r="X139" s="173"/>
    </row>
    <row r="140" spans="1:24" s="174" customFormat="1">
      <c r="A140" s="100">
        <v>423</v>
      </c>
      <c r="B140" s="95" t="s">
        <v>138</v>
      </c>
      <c r="C140" s="96">
        <v>20291</v>
      </c>
      <c r="D140" s="96">
        <v>36248309.109999999</v>
      </c>
      <c r="E140" s="96">
        <v>2591379.3331464631</v>
      </c>
      <c r="F140" s="96">
        <v>38839688.44314646</v>
      </c>
      <c r="G140" s="165">
        <v>1357.49</v>
      </c>
      <c r="H140" s="166">
        <v>27544829.59</v>
      </c>
      <c r="I140" s="166">
        <v>11294858.85314646</v>
      </c>
      <c r="J140" s="167">
        <f t="shared" ref="J140:J203" si="7">I140/F140</f>
        <v>0.29080714356604265</v>
      </c>
      <c r="K140" s="168">
        <v>0</v>
      </c>
      <c r="L140" s="168">
        <v>0</v>
      </c>
      <c r="M140" s="168">
        <v>183614.45037801104</v>
      </c>
      <c r="N140" s="168">
        <v>433412.89836659405</v>
      </c>
      <c r="O140" s="168">
        <v>155694.15262418217</v>
      </c>
      <c r="P140" s="169">
        <v>-1043532.365</v>
      </c>
      <c r="Q140" s="169">
        <v>682033.04186193272</v>
      </c>
      <c r="R140" s="170">
        <v>-286975.05515880603</v>
      </c>
      <c r="S140" s="96">
        <v>11419105.976218374</v>
      </c>
      <c r="T140" s="171">
        <v>3026390.0524336211</v>
      </c>
      <c r="U140" s="172">
        <v>14445496.028651996</v>
      </c>
      <c r="V140" s="172">
        <v>2386291.8111758181</v>
      </c>
      <c r="W140" s="71">
        <f t="shared" ref="W140:W203" si="8">U140+V140</f>
        <v>16831787.839827813</v>
      </c>
      <c r="X140" s="173"/>
    </row>
    <row r="141" spans="1:24" s="174" customFormat="1">
      <c r="A141" s="100">
        <v>425</v>
      </c>
      <c r="B141" s="95" t="s">
        <v>139</v>
      </c>
      <c r="C141" s="96">
        <v>10218</v>
      </c>
      <c r="D141" s="96">
        <v>29138523.860000003</v>
      </c>
      <c r="E141" s="96">
        <v>1126782.3500396705</v>
      </c>
      <c r="F141" s="96">
        <v>30265306.210039675</v>
      </c>
      <c r="G141" s="165">
        <v>1357.49</v>
      </c>
      <c r="H141" s="166">
        <v>13870832.82</v>
      </c>
      <c r="I141" s="166">
        <v>16394473.390039675</v>
      </c>
      <c r="J141" s="167">
        <f t="shared" si="7"/>
        <v>0.54169197153542303</v>
      </c>
      <c r="K141" s="168">
        <v>0</v>
      </c>
      <c r="L141" s="168">
        <v>0</v>
      </c>
      <c r="M141" s="168">
        <v>83807.724123260705</v>
      </c>
      <c r="N141" s="168">
        <v>155130.13209722243</v>
      </c>
      <c r="O141" s="168">
        <v>19110.627430070163</v>
      </c>
      <c r="P141" s="169">
        <v>-458537.39</v>
      </c>
      <c r="Q141" s="169">
        <v>-1776669.9584317359</v>
      </c>
      <c r="R141" s="169">
        <v>-2308219.9726729626</v>
      </c>
      <c r="S141" s="96">
        <v>12109094.552585531</v>
      </c>
      <c r="T141" s="171">
        <v>5629293.5152267311</v>
      </c>
      <c r="U141" s="172">
        <v>17738388.067812264</v>
      </c>
      <c r="V141" s="172">
        <v>1156201.829026341</v>
      </c>
      <c r="W141" s="71">
        <f t="shared" si="8"/>
        <v>18894589.896838605</v>
      </c>
      <c r="X141" s="173"/>
    </row>
    <row r="142" spans="1:24" s="174" customFormat="1">
      <c r="A142" s="100">
        <v>426</v>
      </c>
      <c r="B142" s="95" t="s">
        <v>140</v>
      </c>
      <c r="C142" s="96">
        <v>11979</v>
      </c>
      <c r="D142" s="96">
        <v>19980103.190000001</v>
      </c>
      <c r="E142" s="96">
        <v>2066954.4764133245</v>
      </c>
      <c r="F142" s="96">
        <v>22047057.666413326</v>
      </c>
      <c r="G142" s="165">
        <v>1357.49</v>
      </c>
      <c r="H142" s="166">
        <v>16261372.710000001</v>
      </c>
      <c r="I142" s="166">
        <v>5785684.9564133249</v>
      </c>
      <c r="J142" s="167">
        <f t="shared" si="7"/>
        <v>0.2624243581141118</v>
      </c>
      <c r="K142" s="168">
        <v>0</v>
      </c>
      <c r="L142" s="168">
        <v>0</v>
      </c>
      <c r="M142" s="168">
        <v>102990.85350810153</v>
      </c>
      <c r="N142" s="168">
        <v>232258.404253557</v>
      </c>
      <c r="O142" s="168">
        <v>0</v>
      </c>
      <c r="P142" s="169">
        <v>-804705.82000000007</v>
      </c>
      <c r="Q142" s="169">
        <v>-200184.33034729151</v>
      </c>
      <c r="R142" s="170">
        <v>-253066.21103606222</v>
      </c>
      <c r="S142" s="96">
        <v>4862977.8527916297</v>
      </c>
      <c r="T142" s="171">
        <v>6413603.7332731513</v>
      </c>
      <c r="U142" s="172">
        <v>11276581.586064782</v>
      </c>
      <c r="V142" s="172">
        <v>2028944.7628469716</v>
      </c>
      <c r="W142" s="71">
        <f t="shared" si="8"/>
        <v>13305526.348911753</v>
      </c>
      <c r="X142" s="173"/>
    </row>
    <row r="143" spans="1:24" s="174" customFormat="1">
      <c r="A143" s="100">
        <v>430</v>
      </c>
      <c r="B143" s="95" t="s">
        <v>141</v>
      </c>
      <c r="C143" s="96">
        <v>15628</v>
      </c>
      <c r="D143" s="96">
        <v>20473414.969999999</v>
      </c>
      <c r="E143" s="96">
        <v>3026389.7908976767</v>
      </c>
      <c r="F143" s="96">
        <v>23499804.760897674</v>
      </c>
      <c r="G143" s="165">
        <v>1357.49</v>
      </c>
      <c r="H143" s="166">
        <v>21214853.719999999</v>
      </c>
      <c r="I143" s="166">
        <v>2284951.0408976749</v>
      </c>
      <c r="J143" s="167">
        <f t="shared" si="7"/>
        <v>9.7232767001524292E-2</v>
      </c>
      <c r="K143" s="168">
        <v>0</v>
      </c>
      <c r="L143" s="168">
        <v>0</v>
      </c>
      <c r="M143" s="168">
        <v>203262.31129064391</v>
      </c>
      <c r="N143" s="168">
        <v>214170.78457706177</v>
      </c>
      <c r="O143" s="168">
        <v>0</v>
      </c>
      <c r="P143" s="169">
        <v>-973813.375</v>
      </c>
      <c r="Q143" s="169">
        <v>940080.21199927235</v>
      </c>
      <c r="R143" s="170">
        <v>521323.28624814219</v>
      </c>
      <c r="S143" s="96">
        <v>3189974.2600127952</v>
      </c>
      <c r="T143" s="171">
        <v>6342439.2004484031</v>
      </c>
      <c r="U143" s="172">
        <v>9532413.4604611993</v>
      </c>
      <c r="V143" s="172">
        <v>2982737.9891595603</v>
      </c>
      <c r="W143" s="71">
        <f t="shared" si="8"/>
        <v>12515151.449620759</v>
      </c>
      <c r="X143" s="173"/>
    </row>
    <row r="144" spans="1:24" s="174" customFormat="1">
      <c r="A144" s="100">
        <v>433</v>
      </c>
      <c r="B144" s="95" t="s">
        <v>142</v>
      </c>
      <c r="C144" s="96">
        <v>7799</v>
      </c>
      <c r="D144" s="96">
        <v>11820741.99</v>
      </c>
      <c r="E144" s="96">
        <v>1348632.8058036393</v>
      </c>
      <c r="F144" s="96">
        <v>13169374.79580364</v>
      </c>
      <c r="G144" s="165">
        <v>1357.49</v>
      </c>
      <c r="H144" s="166">
        <v>10587064.51</v>
      </c>
      <c r="I144" s="166">
        <v>2582310.2858036403</v>
      </c>
      <c r="J144" s="167">
        <f t="shared" si="7"/>
        <v>0.19608450103694228</v>
      </c>
      <c r="K144" s="168">
        <v>0</v>
      </c>
      <c r="L144" s="168">
        <v>0</v>
      </c>
      <c r="M144" s="168">
        <v>59477.051215637948</v>
      </c>
      <c r="N144" s="168">
        <v>98577.993862337127</v>
      </c>
      <c r="O144" s="168">
        <v>0</v>
      </c>
      <c r="P144" s="169">
        <v>-465527.6925</v>
      </c>
      <c r="Q144" s="169">
        <v>925598.68032818905</v>
      </c>
      <c r="R144" s="170">
        <v>750149.57498666854</v>
      </c>
      <c r="S144" s="96">
        <v>3950585.893696473</v>
      </c>
      <c r="T144" s="171">
        <v>2332727.558811408</v>
      </c>
      <c r="U144" s="172">
        <v>6283313.4525078814</v>
      </c>
      <c r="V144" s="172">
        <v>1440743.7128015892</v>
      </c>
      <c r="W144" s="71">
        <f t="shared" si="8"/>
        <v>7724057.1653094701</v>
      </c>
      <c r="X144" s="173"/>
    </row>
    <row r="145" spans="1:24" s="174" customFormat="1">
      <c r="A145" s="100">
        <v>434</v>
      </c>
      <c r="B145" s="95" t="s">
        <v>143</v>
      </c>
      <c r="C145" s="96">
        <v>14643</v>
      </c>
      <c r="D145" s="96">
        <v>18835750.73</v>
      </c>
      <c r="E145" s="96">
        <v>5477699.4863158558</v>
      </c>
      <c r="F145" s="96">
        <v>24313450.216315858</v>
      </c>
      <c r="G145" s="165">
        <v>1357.49</v>
      </c>
      <c r="H145" s="166">
        <v>19877726.07</v>
      </c>
      <c r="I145" s="166">
        <v>4435724.1463158578</v>
      </c>
      <c r="J145" s="167">
        <f t="shared" si="7"/>
        <v>0.18243910703135038</v>
      </c>
      <c r="K145" s="168">
        <v>0</v>
      </c>
      <c r="L145" s="168">
        <v>0</v>
      </c>
      <c r="M145" s="168">
        <v>154231.05230597759</v>
      </c>
      <c r="N145" s="168">
        <v>273824.93624864024</v>
      </c>
      <c r="O145" s="168">
        <v>0</v>
      </c>
      <c r="P145" s="169">
        <v>-987938.05</v>
      </c>
      <c r="Q145" s="169">
        <v>2752029.3800959741</v>
      </c>
      <c r="R145" s="170">
        <v>1770547.5324185644</v>
      </c>
      <c r="S145" s="96">
        <v>8398418.9973850138</v>
      </c>
      <c r="T145" s="171">
        <v>1907710.1934644526</v>
      </c>
      <c r="U145" s="172">
        <v>10306129.190849466</v>
      </c>
      <c r="V145" s="172">
        <v>2575905.0912976558</v>
      </c>
      <c r="W145" s="71">
        <f t="shared" si="8"/>
        <v>12882034.282147123</v>
      </c>
      <c r="X145" s="173"/>
    </row>
    <row r="146" spans="1:24" s="174" customFormat="1">
      <c r="A146" s="100">
        <v>435</v>
      </c>
      <c r="B146" s="95" t="s">
        <v>144</v>
      </c>
      <c r="C146" s="96">
        <v>703</v>
      </c>
      <c r="D146" s="96">
        <v>533889.27</v>
      </c>
      <c r="E146" s="96">
        <v>334870.92970099748</v>
      </c>
      <c r="F146" s="96">
        <v>868760.19970099744</v>
      </c>
      <c r="G146" s="165">
        <v>1357.49</v>
      </c>
      <c r="H146" s="166">
        <v>954315.47</v>
      </c>
      <c r="I146" s="166">
        <v>-85555.270299002528</v>
      </c>
      <c r="J146" s="167">
        <f t="shared" si="7"/>
        <v>-9.8479730457781356E-2</v>
      </c>
      <c r="K146" s="168">
        <v>194485.30993600001</v>
      </c>
      <c r="L146" s="168">
        <v>0</v>
      </c>
      <c r="M146" s="168">
        <v>5634.0430682402439</v>
      </c>
      <c r="N146" s="168">
        <v>7737.5105371852869</v>
      </c>
      <c r="O146" s="168">
        <v>0</v>
      </c>
      <c r="P146" s="169">
        <v>-32565.185000000001</v>
      </c>
      <c r="Q146" s="169">
        <v>181017.85611917317</v>
      </c>
      <c r="R146" s="170">
        <v>274976.91671843064</v>
      </c>
      <c r="S146" s="96">
        <v>545731.18108002678</v>
      </c>
      <c r="T146" s="171">
        <v>-1424.0873332444633</v>
      </c>
      <c r="U146" s="172">
        <v>544307.09374678228</v>
      </c>
      <c r="V146" s="172">
        <v>144542.20585171768</v>
      </c>
      <c r="W146" s="71">
        <f t="shared" si="8"/>
        <v>688849.2995984999</v>
      </c>
      <c r="X146" s="173"/>
    </row>
    <row r="147" spans="1:24" s="174" customFormat="1">
      <c r="A147" s="100">
        <v>436</v>
      </c>
      <c r="B147" s="95" t="s">
        <v>145</v>
      </c>
      <c r="C147" s="96">
        <v>2018</v>
      </c>
      <c r="D147" s="96">
        <v>4895263.28</v>
      </c>
      <c r="E147" s="96">
        <v>353526.30772497901</v>
      </c>
      <c r="F147" s="96">
        <v>5248789.587724979</v>
      </c>
      <c r="G147" s="165">
        <v>1357.49</v>
      </c>
      <c r="H147" s="166">
        <v>2739414.82</v>
      </c>
      <c r="I147" s="166">
        <v>2509374.7677249792</v>
      </c>
      <c r="J147" s="167">
        <f t="shared" si="7"/>
        <v>0.47808637130234738</v>
      </c>
      <c r="K147" s="168">
        <v>7688.2033066666654</v>
      </c>
      <c r="L147" s="168">
        <v>0</v>
      </c>
      <c r="M147" s="168">
        <v>15537.366098017616</v>
      </c>
      <c r="N147" s="168">
        <v>17362.475293628362</v>
      </c>
      <c r="O147" s="168">
        <v>0</v>
      </c>
      <c r="P147" s="169">
        <v>-108833.68000000001</v>
      </c>
      <c r="Q147" s="169">
        <v>244748.79053621643</v>
      </c>
      <c r="R147" s="170">
        <v>6453.6596851415507</v>
      </c>
      <c r="S147" s="96">
        <v>2692331.5826446498</v>
      </c>
      <c r="T147" s="171">
        <v>1483141.0345555365</v>
      </c>
      <c r="U147" s="172">
        <v>4175472.6172001865</v>
      </c>
      <c r="V147" s="172">
        <v>312035.66045288963</v>
      </c>
      <c r="W147" s="71">
        <f t="shared" si="8"/>
        <v>4487508.2776530758</v>
      </c>
      <c r="X147" s="173"/>
    </row>
    <row r="148" spans="1:24" s="174" customFormat="1">
      <c r="A148" s="100">
        <v>440</v>
      </c>
      <c r="B148" s="95" t="s">
        <v>146</v>
      </c>
      <c r="C148" s="96">
        <v>5622</v>
      </c>
      <c r="D148" s="96">
        <v>14945146.35</v>
      </c>
      <c r="E148" s="96">
        <v>2635422.4514475805</v>
      </c>
      <c r="F148" s="96">
        <v>17580568.801447581</v>
      </c>
      <c r="G148" s="165">
        <v>1357.49</v>
      </c>
      <c r="H148" s="166">
        <v>7631808.7800000003</v>
      </c>
      <c r="I148" s="166">
        <v>9948760.0214475803</v>
      </c>
      <c r="J148" s="167">
        <f t="shared" si="7"/>
        <v>0.56589522977370343</v>
      </c>
      <c r="K148" s="168">
        <v>0</v>
      </c>
      <c r="L148" s="168">
        <v>0</v>
      </c>
      <c r="M148" s="168">
        <v>34868.757350425207</v>
      </c>
      <c r="N148" s="168">
        <v>101066.53732320423</v>
      </c>
      <c r="O148" s="168">
        <v>97297.789711752994</v>
      </c>
      <c r="P148" s="169">
        <v>-203600.92499999999</v>
      </c>
      <c r="Q148" s="169">
        <v>-1442256.3873326301</v>
      </c>
      <c r="R148" s="170">
        <v>-1459792.5278839981</v>
      </c>
      <c r="S148" s="96">
        <v>7076343.265616334</v>
      </c>
      <c r="T148" s="171">
        <v>3249538.2325005126</v>
      </c>
      <c r="U148" s="172">
        <v>10325881.498116847</v>
      </c>
      <c r="V148" s="172">
        <v>728698.81707718933</v>
      </c>
      <c r="W148" s="71">
        <f t="shared" si="8"/>
        <v>11054580.315194037</v>
      </c>
      <c r="X148" s="173"/>
    </row>
    <row r="149" spans="1:24" s="174" customFormat="1">
      <c r="A149" s="100">
        <v>441</v>
      </c>
      <c r="B149" s="95" t="s">
        <v>147</v>
      </c>
      <c r="C149" s="96">
        <v>4473</v>
      </c>
      <c r="D149" s="96">
        <v>5086058.0600000005</v>
      </c>
      <c r="E149" s="96">
        <v>1260690.9286261096</v>
      </c>
      <c r="F149" s="96">
        <v>6346748.9886261104</v>
      </c>
      <c r="G149" s="165">
        <v>1357.49</v>
      </c>
      <c r="H149" s="166">
        <v>6072052.7700000005</v>
      </c>
      <c r="I149" s="166">
        <v>274696.21862610988</v>
      </c>
      <c r="J149" s="167">
        <f t="shared" si="7"/>
        <v>4.3281405821844823E-2</v>
      </c>
      <c r="K149" s="168">
        <v>177666.892032</v>
      </c>
      <c r="L149" s="168">
        <v>0</v>
      </c>
      <c r="M149" s="168">
        <v>43102.519240491507</v>
      </c>
      <c r="N149" s="168">
        <v>82700.283040189563</v>
      </c>
      <c r="O149" s="168">
        <v>0</v>
      </c>
      <c r="P149" s="169">
        <v>-294247.05500000005</v>
      </c>
      <c r="Q149" s="169">
        <v>-697332.71486114571</v>
      </c>
      <c r="R149" s="170">
        <v>-206117.57267791688</v>
      </c>
      <c r="S149" s="96">
        <v>-619531.42960027151</v>
      </c>
      <c r="T149" s="171">
        <v>839625.83627819491</v>
      </c>
      <c r="U149" s="172">
        <v>220094.4066779234</v>
      </c>
      <c r="V149" s="172">
        <v>876397.08936838969</v>
      </c>
      <c r="W149" s="71">
        <f t="shared" si="8"/>
        <v>1096491.4960463131</v>
      </c>
      <c r="X149" s="173"/>
    </row>
    <row r="150" spans="1:24" s="174" customFormat="1">
      <c r="A150" s="100">
        <v>444</v>
      </c>
      <c r="B150" s="95" t="s">
        <v>148</v>
      </c>
      <c r="C150" s="96">
        <v>45988</v>
      </c>
      <c r="D150" s="96">
        <v>68809766.5</v>
      </c>
      <c r="E150" s="96">
        <v>10352729.789307272</v>
      </c>
      <c r="F150" s="96">
        <v>79162496.289307266</v>
      </c>
      <c r="G150" s="165">
        <v>1357.49</v>
      </c>
      <c r="H150" s="166">
        <v>62428250.119999997</v>
      </c>
      <c r="I150" s="166">
        <v>16734246.169307269</v>
      </c>
      <c r="J150" s="167">
        <f t="shared" si="7"/>
        <v>0.21139108736730952</v>
      </c>
      <c r="K150" s="168">
        <v>0</v>
      </c>
      <c r="L150" s="168">
        <v>0</v>
      </c>
      <c r="M150" s="168">
        <v>475889.61173422146</v>
      </c>
      <c r="N150" s="168">
        <v>823842.80564905854</v>
      </c>
      <c r="O150" s="168">
        <v>0</v>
      </c>
      <c r="P150" s="169">
        <v>-4031966.5450499998</v>
      </c>
      <c r="Q150" s="169">
        <v>1171327.8780792272</v>
      </c>
      <c r="R150" s="170">
        <v>3578678.4287187983</v>
      </c>
      <c r="S150" s="96">
        <v>18752018.348438576</v>
      </c>
      <c r="T150" s="171">
        <v>6928968.2335626539</v>
      </c>
      <c r="U150" s="172">
        <v>25680986.582001232</v>
      </c>
      <c r="V150" s="172">
        <v>7131517.1886309199</v>
      </c>
      <c r="W150" s="71">
        <f t="shared" si="8"/>
        <v>32812503.770632152</v>
      </c>
      <c r="X150" s="173"/>
    </row>
    <row r="151" spans="1:24" s="174" customFormat="1">
      <c r="A151" s="100">
        <v>445</v>
      </c>
      <c r="B151" s="95" t="s">
        <v>149</v>
      </c>
      <c r="C151" s="96">
        <v>15086</v>
      </c>
      <c r="D151" s="96">
        <v>21269419.859999999</v>
      </c>
      <c r="E151" s="96">
        <v>10983744.423714885</v>
      </c>
      <c r="F151" s="96">
        <v>32253164.283714883</v>
      </c>
      <c r="G151" s="165">
        <v>1357.49</v>
      </c>
      <c r="H151" s="166">
        <v>20479094.140000001</v>
      </c>
      <c r="I151" s="166">
        <v>11774070.143714882</v>
      </c>
      <c r="J151" s="167">
        <f t="shared" si="7"/>
        <v>0.36505162842765759</v>
      </c>
      <c r="K151" s="168">
        <v>0</v>
      </c>
      <c r="L151" s="168">
        <v>0</v>
      </c>
      <c r="M151" s="168">
        <v>156792.85142051743</v>
      </c>
      <c r="N151" s="168">
        <v>292763.52496822656</v>
      </c>
      <c r="O151" s="168">
        <v>0</v>
      </c>
      <c r="P151" s="169">
        <v>-800644.70500000007</v>
      </c>
      <c r="Q151" s="169">
        <v>-3595387.0761203538</v>
      </c>
      <c r="R151" s="170">
        <v>-352873.74417103775</v>
      </c>
      <c r="S151" s="96">
        <v>7474720.9948122343</v>
      </c>
      <c r="T151" s="171">
        <v>395398.35647763009</v>
      </c>
      <c r="U151" s="172">
        <v>7870119.3512898646</v>
      </c>
      <c r="V151" s="172">
        <v>2107823.6257348242</v>
      </c>
      <c r="W151" s="71">
        <f t="shared" si="8"/>
        <v>9977942.9770246893</v>
      </c>
      <c r="X151" s="173"/>
    </row>
    <row r="152" spans="1:24" s="174" customFormat="1">
      <c r="A152" s="100">
        <v>475</v>
      </c>
      <c r="B152" s="95" t="s">
        <v>150</v>
      </c>
      <c r="C152" s="96">
        <v>5487</v>
      </c>
      <c r="D152" s="96">
        <v>7829728.2599999998</v>
      </c>
      <c r="E152" s="96">
        <v>4650191.6386135714</v>
      </c>
      <c r="F152" s="96">
        <v>12479919.898613572</v>
      </c>
      <c r="G152" s="165">
        <v>1357.49</v>
      </c>
      <c r="H152" s="166">
        <v>7448547.6299999999</v>
      </c>
      <c r="I152" s="166">
        <v>5031372.2686135722</v>
      </c>
      <c r="J152" s="167">
        <f t="shared" si="7"/>
        <v>0.40315741683346229</v>
      </c>
      <c r="K152" s="168">
        <v>27008.096767999999</v>
      </c>
      <c r="L152" s="168">
        <v>0</v>
      </c>
      <c r="M152" s="168">
        <v>55017.646111052018</v>
      </c>
      <c r="N152" s="168">
        <v>75804.425707781105</v>
      </c>
      <c r="O152" s="168">
        <v>3393.8333888729903</v>
      </c>
      <c r="P152" s="169">
        <v>-220591.77499999999</v>
      </c>
      <c r="Q152" s="169">
        <v>-1075341.3521216339</v>
      </c>
      <c r="R152" s="170">
        <v>-845857.59370972891</v>
      </c>
      <c r="S152" s="96">
        <v>3050805.5497579151</v>
      </c>
      <c r="T152" s="171">
        <v>1816759.3229356376</v>
      </c>
      <c r="U152" s="172">
        <v>4867564.8726935526</v>
      </c>
      <c r="V152" s="172">
        <v>1082535.5205624655</v>
      </c>
      <c r="W152" s="71">
        <f t="shared" si="8"/>
        <v>5950100.3932560179</v>
      </c>
      <c r="X152" s="173"/>
    </row>
    <row r="153" spans="1:24" s="174" customFormat="1">
      <c r="A153" s="100">
        <v>480</v>
      </c>
      <c r="B153" s="95" t="s">
        <v>151</v>
      </c>
      <c r="C153" s="96">
        <v>1990</v>
      </c>
      <c r="D153" s="96">
        <v>2865230.3600000003</v>
      </c>
      <c r="E153" s="96">
        <v>393982.21313203993</v>
      </c>
      <c r="F153" s="96">
        <v>3259212.5731320404</v>
      </c>
      <c r="G153" s="165">
        <v>1357.49</v>
      </c>
      <c r="H153" s="166">
        <v>2701405.1</v>
      </c>
      <c r="I153" s="166">
        <v>557807.47313204035</v>
      </c>
      <c r="J153" s="167">
        <f t="shared" si="7"/>
        <v>0.17114792625999173</v>
      </c>
      <c r="K153" s="168">
        <v>0</v>
      </c>
      <c r="L153" s="168">
        <v>0</v>
      </c>
      <c r="M153" s="168">
        <v>15009.371950874225</v>
      </c>
      <c r="N153" s="168">
        <v>21549.928046077282</v>
      </c>
      <c r="O153" s="168">
        <v>0</v>
      </c>
      <c r="P153" s="169">
        <v>-102316.28499999999</v>
      </c>
      <c r="Q153" s="169">
        <v>257660.50735958465</v>
      </c>
      <c r="R153" s="170">
        <v>72308.580864122079</v>
      </c>
      <c r="S153" s="96">
        <v>822019.5763526985</v>
      </c>
      <c r="T153" s="171">
        <v>938290.08427580772</v>
      </c>
      <c r="U153" s="172">
        <v>1760309.6606285062</v>
      </c>
      <c r="V153" s="172">
        <v>396481.8521124018</v>
      </c>
      <c r="W153" s="71">
        <f t="shared" si="8"/>
        <v>2156791.5127409082</v>
      </c>
      <c r="X153" s="173"/>
    </row>
    <row r="154" spans="1:24" s="174" customFormat="1">
      <c r="A154" s="100">
        <v>481</v>
      </c>
      <c r="B154" s="95" t="s">
        <v>152</v>
      </c>
      <c r="C154" s="96">
        <v>9612</v>
      </c>
      <c r="D154" s="96">
        <v>17761484.23</v>
      </c>
      <c r="E154" s="96">
        <v>1026678.021510213</v>
      </c>
      <c r="F154" s="96">
        <v>18788162.251510214</v>
      </c>
      <c r="G154" s="165">
        <v>1357.49</v>
      </c>
      <c r="H154" s="166">
        <v>13048193.880000001</v>
      </c>
      <c r="I154" s="166">
        <v>5739968.3715102132</v>
      </c>
      <c r="J154" s="167">
        <f t="shared" si="7"/>
        <v>0.30550983617617139</v>
      </c>
      <c r="K154" s="168">
        <v>0</v>
      </c>
      <c r="L154" s="168">
        <v>0</v>
      </c>
      <c r="M154" s="168">
        <v>66564.709905431213</v>
      </c>
      <c r="N154" s="168">
        <v>186399.70960625442</v>
      </c>
      <c r="O154" s="168">
        <v>19483.705272527222</v>
      </c>
      <c r="P154" s="169">
        <v>-384047.24</v>
      </c>
      <c r="Q154" s="169">
        <v>407115.68446518679</v>
      </c>
      <c r="R154" s="170">
        <v>182330.87402769257</v>
      </c>
      <c r="S154" s="96">
        <v>6217815.814787305</v>
      </c>
      <c r="T154" s="171">
        <v>1174868.8873743813</v>
      </c>
      <c r="U154" s="172">
        <v>7392684.7021616865</v>
      </c>
      <c r="V154" s="172">
        <v>1217545.8734330856</v>
      </c>
      <c r="W154" s="71">
        <f t="shared" si="8"/>
        <v>8610230.5755947717</v>
      </c>
      <c r="X154" s="173"/>
    </row>
    <row r="155" spans="1:24" s="174" customFormat="1">
      <c r="A155" s="100">
        <v>483</v>
      </c>
      <c r="B155" s="95" t="s">
        <v>153</v>
      </c>
      <c r="C155" s="96">
        <v>1076</v>
      </c>
      <c r="D155" s="96">
        <v>2423293.8800000004</v>
      </c>
      <c r="E155" s="96">
        <v>275573.77156648057</v>
      </c>
      <c r="F155" s="96">
        <v>2698867.6515664808</v>
      </c>
      <c r="G155" s="165">
        <v>1357.49</v>
      </c>
      <c r="H155" s="166">
        <v>1460659.24</v>
      </c>
      <c r="I155" s="166">
        <v>1238208.4115664808</v>
      </c>
      <c r="J155" s="167">
        <f t="shared" si="7"/>
        <v>0.45878811836060135</v>
      </c>
      <c r="K155" s="168">
        <v>29301.649216000002</v>
      </c>
      <c r="L155" s="168">
        <v>0</v>
      </c>
      <c r="M155" s="168">
        <v>9504.8107311398453</v>
      </c>
      <c r="N155" s="168">
        <v>14884.471559855801</v>
      </c>
      <c r="O155" s="168">
        <v>0</v>
      </c>
      <c r="P155" s="169">
        <v>-60013.284999999996</v>
      </c>
      <c r="Q155" s="169">
        <v>-35920.452803307897</v>
      </c>
      <c r="R155" s="170">
        <v>-169596.44241376835</v>
      </c>
      <c r="S155" s="96">
        <v>1026369.1628564001</v>
      </c>
      <c r="T155" s="171">
        <v>930658.65465876157</v>
      </c>
      <c r="U155" s="172">
        <v>1957027.8175151618</v>
      </c>
      <c r="V155" s="172">
        <v>223749.68582499426</v>
      </c>
      <c r="W155" s="71">
        <f t="shared" si="8"/>
        <v>2180777.5033401563</v>
      </c>
      <c r="X155" s="173"/>
    </row>
    <row r="156" spans="1:24" s="174" customFormat="1">
      <c r="A156" s="100">
        <v>484</v>
      </c>
      <c r="B156" s="95" t="s">
        <v>154</v>
      </c>
      <c r="C156" s="96">
        <v>3055</v>
      </c>
      <c r="D156" s="96">
        <v>4128698.13</v>
      </c>
      <c r="E156" s="96">
        <v>741741.9388041239</v>
      </c>
      <c r="F156" s="96">
        <v>4870440.0688041234</v>
      </c>
      <c r="G156" s="165">
        <v>1357.49</v>
      </c>
      <c r="H156" s="166">
        <v>4147131.95</v>
      </c>
      <c r="I156" s="166">
        <v>723308.11880412325</v>
      </c>
      <c r="J156" s="167">
        <f t="shared" si="7"/>
        <v>0.14850980785843498</v>
      </c>
      <c r="K156" s="168">
        <v>156899.04845333332</v>
      </c>
      <c r="L156" s="168">
        <v>0</v>
      </c>
      <c r="M156" s="168">
        <v>34199.396968915178</v>
      </c>
      <c r="N156" s="168">
        <v>44468.931893323766</v>
      </c>
      <c r="O156" s="168">
        <v>0</v>
      </c>
      <c r="P156" s="169">
        <v>-137605.16500000001</v>
      </c>
      <c r="Q156" s="169">
        <v>-218105.52122042701</v>
      </c>
      <c r="R156" s="170">
        <v>227664.40924612511</v>
      </c>
      <c r="S156" s="96">
        <v>830829.21914539358</v>
      </c>
      <c r="T156" s="171">
        <v>-20123.93533553692</v>
      </c>
      <c r="U156" s="172">
        <v>810705.28380985663</v>
      </c>
      <c r="V156" s="172">
        <v>571704.25053603225</v>
      </c>
      <c r="W156" s="71">
        <f t="shared" si="8"/>
        <v>1382409.534345889</v>
      </c>
      <c r="X156" s="173"/>
    </row>
    <row r="157" spans="1:24" s="174" customFormat="1">
      <c r="A157" s="100">
        <v>489</v>
      </c>
      <c r="B157" s="95" t="s">
        <v>155</v>
      </c>
      <c r="C157" s="96">
        <v>1835</v>
      </c>
      <c r="D157" s="96">
        <v>1765506.76</v>
      </c>
      <c r="E157" s="96">
        <v>673975.79798545747</v>
      </c>
      <c r="F157" s="96">
        <v>2439482.5579854576</v>
      </c>
      <c r="G157" s="165">
        <v>1357.49</v>
      </c>
      <c r="H157" s="166">
        <v>2490994.15</v>
      </c>
      <c r="I157" s="166">
        <v>-51511.592014542315</v>
      </c>
      <c r="J157" s="167">
        <f t="shared" si="7"/>
        <v>-2.1115786151420964E-2</v>
      </c>
      <c r="K157" s="168">
        <v>194718.25047999999</v>
      </c>
      <c r="L157" s="168">
        <v>0</v>
      </c>
      <c r="M157" s="168">
        <v>15685.145269979283</v>
      </c>
      <c r="N157" s="168">
        <v>31208.175741547097</v>
      </c>
      <c r="O157" s="168">
        <v>0</v>
      </c>
      <c r="P157" s="169">
        <v>-88036.794999999998</v>
      </c>
      <c r="Q157" s="169">
        <v>687365.11781107401</v>
      </c>
      <c r="R157" s="170">
        <v>400664.69899798319</v>
      </c>
      <c r="S157" s="96">
        <v>1190093.0012860412</v>
      </c>
      <c r="T157" s="171">
        <v>714866.29562050092</v>
      </c>
      <c r="U157" s="172">
        <v>1904959.296906542</v>
      </c>
      <c r="V157" s="172">
        <v>408006.50882975984</v>
      </c>
      <c r="W157" s="71">
        <f t="shared" si="8"/>
        <v>2312965.8057363019</v>
      </c>
      <c r="X157" s="173"/>
    </row>
    <row r="158" spans="1:24" s="174" customFormat="1">
      <c r="A158" s="100">
        <v>491</v>
      </c>
      <c r="B158" s="95" t="s">
        <v>156</v>
      </c>
      <c r="C158" s="96">
        <v>52122</v>
      </c>
      <c r="D158" s="96">
        <v>68293603.370000005</v>
      </c>
      <c r="E158" s="96">
        <v>10203340.650334539</v>
      </c>
      <c r="F158" s="96">
        <v>78496944.020334542</v>
      </c>
      <c r="G158" s="165">
        <v>1357.49</v>
      </c>
      <c r="H158" s="166">
        <v>70755093.780000001</v>
      </c>
      <c r="I158" s="166">
        <v>7741850.2403345406</v>
      </c>
      <c r="J158" s="167">
        <f t="shared" si="7"/>
        <v>9.8626135538843696E-2</v>
      </c>
      <c r="K158" s="168">
        <v>0</v>
      </c>
      <c r="L158" s="168">
        <v>0</v>
      </c>
      <c r="M158" s="168">
        <v>691896.82329844567</v>
      </c>
      <c r="N158" s="168">
        <v>955167.94169881393</v>
      </c>
      <c r="O158" s="168">
        <v>0</v>
      </c>
      <c r="P158" s="169">
        <v>-4473187.2450000001</v>
      </c>
      <c r="Q158" s="169">
        <v>-8898038.5160374753</v>
      </c>
      <c r="R158" s="170">
        <v>-3441371.5069824778</v>
      </c>
      <c r="S158" s="96">
        <v>-7423682.2626881525</v>
      </c>
      <c r="T158" s="171">
        <v>9986091.0768745653</v>
      </c>
      <c r="U158" s="172">
        <v>2562408.8141864128</v>
      </c>
      <c r="V158" s="172">
        <v>8633524.7084196936</v>
      </c>
      <c r="W158" s="71">
        <f t="shared" si="8"/>
        <v>11195933.522606106</v>
      </c>
      <c r="X158" s="173"/>
    </row>
    <row r="159" spans="1:24" s="174" customFormat="1">
      <c r="A159" s="100">
        <v>494</v>
      </c>
      <c r="B159" s="95" t="s">
        <v>157</v>
      </c>
      <c r="C159" s="96">
        <v>8909</v>
      </c>
      <c r="D159" s="96">
        <v>19052500.969999999</v>
      </c>
      <c r="E159" s="96">
        <v>1537109.4512482299</v>
      </c>
      <c r="F159" s="96">
        <v>20589610.421248227</v>
      </c>
      <c r="G159" s="165">
        <v>1357.49</v>
      </c>
      <c r="H159" s="166">
        <v>12093878.41</v>
      </c>
      <c r="I159" s="166">
        <v>8495732.0112482272</v>
      </c>
      <c r="J159" s="167">
        <f t="shared" si="7"/>
        <v>0.41262228072468699</v>
      </c>
      <c r="K159" s="168">
        <v>103639.94122666666</v>
      </c>
      <c r="L159" s="168">
        <v>0</v>
      </c>
      <c r="M159" s="168">
        <v>85107.354183128627</v>
      </c>
      <c r="N159" s="168">
        <v>132540.9787931641</v>
      </c>
      <c r="O159" s="168">
        <v>0</v>
      </c>
      <c r="P159" s="169">
        <v>-541527.09</v>
      </c>
      <c r="Q159" s="169">
        <v>-1034998.5650999871</v>
      </c>
      <c r="R159" s="170">
        <v>-1604283.4289201191</v>
      </c>
      <c r="S159" s="96">
        <v>5636211.2014310807</v>
      </c>
      <c r="T159" s="171">
        <v>5031543.4091221374</v>
      </c>
      <c r="U159" s="172">
        <v>10667754.610553218</v>
      </c>
      <c r="V159" s="172">
        <v>1310065.877398263</v>
      </c>
      <c r="W159" s="71">
        <f t="shared" si="8"/>
        <v>11977820.487951482</v>
      </c>
      <c r="X159" s="173"/>
    </row>
    <row r="160" spans="1:24" s="174" customFormat="1">
      <c r="A160" s="100">
        <v>495</v>
      </c>
      <c r="B160" s="95" t="s">
        <v>158</v>
      </c>
      <c r="C160" s="96">
        <v>1488</v>
      </c>
      <c r="D160" s="96">
        <v>1822479.3199999998</v>
      </c>
      <c r="E160" s="96">
        <v>732963.45513081446</v>
      </c>
      <c r="F160" s="96">
        <v>2555442.7751308144</v>
      </c>
      <c r="G160" s="165">
        <v>1357.49</v>
      </c>
      <c r="H160" s="166">
        <v>2019945.12</v>
      </c>
      <c r="I160" s="166">
        <v>535497.6551308143</v>
      </c>
      <c r="J160" s="167">
        <f t="shared" si="7"/>
        <v>0.20955180853282926</v>
      </c>
      <c r="K160" s="168">
        <v>77542.552831999987</v>
      </c>
      <c r="L160" s="168">
        <v>0</v>
      </c>
      <c r="M160" s="168">
        <v>20014.54218392017</v>
      </c>
      <c r="N160" s="168">
        <v>19442.002353876898</v>
      </c>
      <c r="O160" s="168">
        <v>0</v>
      </c>
      <c r="P160" s="169">
        <v>-104138.80499999999</v>
      </c>
      <c r="Q160" s="169">
        <v>283408.27406115044</v>
      </c>
      <c r="R160" s="170">
        <v>224918.62696863536</v>
      </c>
      <c r="S160" s="96">
        <v>1056684.8485303973</v>
      </c>
      <c r="T160" s="171">
        <v>-96.051377020832717</v>
      </c>
      <c r="U160" s="172">
        <v>1056588.7971533765</v>
      </c>
      <c r="V160" s="172">
        <v>322370.42866985087</v>
      </c>
      <c r="W160" s="71">
        <f t="shared" si="8"/>
        <v>1378959.2258232273</v>
      </c>
      <c r="X160" s="173"/>
    </row>
    <row r="161" spans="1:24" s="174" customFormat="1">
      <c r="A161" s="100">
        <v>498</v>
      </c>
      <c r="B161" s="95" t="s">
        <v>159</v>
      </c>
      <c r="C161" s="96">
        <v>2321</v>
      </c>
      <c r="D161" s="96">
        <v>3278640.9699999997</v>
      </c>
      <c r="E161" s="96">
        <v>1842225.022444316</v>
      </c>
      <c r="F161" s="96">
        <v>5120865.9924443159</v>
      </c>
      <c r="G161" s="165">
        <v>1357.49</v>
      </c>
      <c r="H161" s="166">
        <v>3150734.29</v>
      </c>
      <c r="I161" s="166">
        <v>1970131.7024443159</v>
      </c>
      <c r="J161" s="167">
        <f t="shared" si="7"/>
        <v>0.38472627585865088</v>
      </c>
      <c r="K161" s="168">
        <v>780312.47571200004</v>
      </c>
      <c r="L161" s="168">
        <v>0</v>
      </c>
      <c r="M161" s="168">
        <v>30921.858346717388</v>
      </c>
      <c r="N161" s="168">
        <v>49933.073835033909</v>
      </c>
      <c r="O161" s="168">
        <v>7424.9759532227372</v>
      </c>
      <c r="P161" s="169">
        <v>-86278.805000000008</v>
      </c>
      <c r="Q161" s="169">
        <v>-306629.42781047744</v>
      </c>
      <c r="R161" s="170">
        <v>371675.13995040877</v>
      </c>
      <c r="S161" s="96">
        <v>2817490.9934312212</v>
      </c>
      <c r="T161" s="171">
        <v>41230.855357740606</v>
      </c>
      <c r="U161" s="172">
        <v>2858721.8487889618</v>
      </c>
      <c r="V161" s="172">
        <v>440942.63316474727</v>
      </c>
      <c r="W161" s="71">
        <f t="shared" si="8"/>
        <v>3299664.4819537089</v>
      </c>
      <c r="X161" s="173"/>
    </row>
    <row r="162" spans="1:24" s="174" customFormat="1">
      <c r="A162" s="100">
        <v>499</v>
      </c>
      <c r="B162" s="95" t="s">
        <v>160</v>
      </c>
      <c r="C162" s="96">
        <v>19536</v>
      </c>
      <c r="D162" s="96">
        <v>35100425.680000007</v>
      </c>
      <c r="E162" s="96">
        <v>6984101.3875486478</v>
      </c>
      <c r="F162" s="96">
        <v>42084527.067548655</v>
      </c>
      <c r="G162" s="165">
        <v>1357.49</v>
      </c>
      <c r="H162" s="166">
        <v>26519924.640000001</v>
      </c>
      <c r="I162" s="166">
        <v>15564602.427548654</v>
      </c>
      <c r="J162" s="167">
        <f t="shared" si="7"/>
        <v>0.36984144796414992</v>
      </c>
      <c r="K162" s="168">
        <v>0</v>
      </c>
      <c r="L162" s="168">
        <v>0</v>
      </c>
      <c r="M162" s="168">
        <v>146268.88094326353</v>
      </c>
      <c r="N162" s="168">
        <v>371509.36653419555</v>
      </c>
      <c r="O162" s="168">
        <v>30798.56206339223</v>
      </c>
      <c r="P162" s="169">
        <v>-795276.05</v>
      </c>
      <c r="Q162" s="169">
        <v>2760043.699478507</v>
      </c>
      <c r="R162" s="170">
        <v>1103093.5689282147</v>
      </c>
      <c r="S162" s="96">
        <v>19181040.455496229</v>
      </c>
      <c r="T162" s="171">
        <v>4518204.4610865274</v>
      </c>
      <c r="U162" s="172">
        <v>23699244.916582756</v>
      </c>
      <c r="V162" s="172">
        <v>2748744.1274889177</v>
      </c>
      <c r="W162" s="71">
        <f t="shared" si="8"/>
        <v>26447989.044071674</v>
      </c>
      <c r="X162" s="173"/>
    </row>
    <row r="163" spans="1:24" s="174" customFormat="1">
      <c r="A163" s="100">
        <v>500</v>
      </c>
      <c r="B163" s="95" t="s">
        <v>161</v>
      </c>
      <c r="C163" s="96">
        <v>10426</v>
      </c>
      <c r="D163" s="96">
        <v>20645692.239999998</v>
      </c>
      <c r="E163" s="96">
        <v>1089681.786253158</v>
      </c>
      <c r="F163" s="96">
        <v>21735374.026253156</v>
      </c>
      <c r="G163" s="165">
        <v>1357.49</v>
      </c>
      <c r="H163" s="166">
        <v>14153190.74</v>
      </c>
      <c r="I163" s="166">
        <v>7582183.2862531561</v>
      </c>
      <c r="J163" s="167">
        <f t="shared" si="7"/>
        <v>0.34884070902552616</v>
      </c>
      <c r="K163" s="168">
        <v>0</v>
      </c>
      <c r="L163" s="168">
        <v>0</v>
      </c>
      <c r="M163" s="168">
        <v>82639.21033559127</v>
      </c>
      <c r="N163" s="168">
        <v>212786.76588553269</v>
      </c>
      <c r="O163" s="168">
        <v>86988.79324470344</v>
      </c>
      <c r="P163" s="169">
        <v>-555793.22500000009</v>
      </c>
      <c r="Q163" s="169">
        <v>2302703.4720751704</v>
      </c>
      <c r="R163" s="170">
        <v>1216849.8994772814</v>
      </c>
      <c r="S163" s="96">
        <v>10928358.202271435</v>
      </c>
      <c r="T163" s="171">
        <v>1665518.9595851456</v>
      </c>
      <c r="U163" s="172">
        <v>12593877.161856581</v>
      </c>
      <c r="V163" s="172">
        <v>1010185.163288135</v>
      </c>
      <c r="W163" s="71">
        <f t="shared" si="8"/>
        <v>13604062.325144716</v>
      </c>
      <c r="X163" s="173"/>
    </row>
    <row r="164" spans="1:24" s="174" customFormat="1">
      <c r="A164" s="100">
        <v>503</v>
      </c>
      <c r="B164" s="95" t="s">
        <v>162</v>
      </c>
      <c r="C164" s="96">
        <v>7594</v>
      </c>
      <c r="D164" s="96">
        <v>10742447.550000001</v>
      </c>
      <c r="E164" s="96">
        <v>1289808.3754493331</v>
      </c>
      <c r="F164" s="96">
        <v>12032255.925449334</v>
      </c>
      <c r="G164" s="165">
        <v>1357.49</v>
      </c>
      <c r="H164" s="166">
        <v>10308779.060000001</v>
      </c>
      <c r="I164" s="166">
        <v>1723476.8654493336</v>
      </c>
      <c r="J164" s="167">
        <f t="shared" si="7"/>
        <v>0.14323804913457838</v>
      </c>
      <c r="K164" s="168">
        <v>0</v>
      </c>
      <c r="L164" s="168">
        <v>0</v>
      </c>
      <c r="M164" s="168">
        <v>57070.955929605901</v>
      </c>
      <c r="N164" s="168">
        <v>140388.27808140568</v>
      </c>
      <c r="O164" s="168">
        <v>0</v>
      </c>
      <c r="P164" s="169">
        <v>-394312.375</v>
      </c>
      <c r="Q164" s="169">
        <v>-709676.63181609509</v>
      </c>
      <c r="R164" s="170">
        <v>-894876.0892662257</v>
      </c>
      <c r="S164" s="96">
        <v>-77928.996621975675</v>
      </c>
      <c r="T164" s="171">
        <v>3245220.1526193013</v>
      </c>
      <c r="U164" s="172">
        <v>3167291.1559973257</v>
      </c>
      <c r="V164" s="172">
        <v>1388942.0316850538</v>
      </c>
      <c r="W164" s="71">
        <f t="shared" si="8"/>
        <v>4556233.187682379</v>
      </c>
      <c r="X164" s="173"/>
    </row>
    <row r="165" spans="1:24" s="174" customFormat="1">
      <c r="A165" s="100">
        <v>504</v>
      </c>
      <c r="B165" s="95" t="s">
        <v>163</v>
      </c>
      <c r="C165" s="96">
        <v>1816</v>
      </c>
      <c r="D165" s="96">
        <v>2452393.06</v>
      </c>
      <c r="E165" s="96">
        <v>544730.33676936908</v>
      </c>
      <c r="F165" s="96">
        <v>2997123.396769369</v>
      </c>
      <c r="G165" s="165">
        <v>1357.49</v>
      </c>
      <c r="H165" s="166">
        <v>2465201.84</v>
      </c>
      <c r="I165" s="166">
        <v>531921.55676936917</v>
      </c>
      <c r="J165" s="167">
        <f t="shared" si="7"/>
        <v>0.17747736290829166</v>
      </c>
      <c r="K165" s="168">
        <v>0</v>
      </c>
      <c r="L165" s="168">
        <v>0</v>
      </c>
      <c r="M165" s="168">
        <v>15777.267651585198</v>
      </c>
      <c r="N165" s="168">
        <v>32793.325056504262</v>
      </c>
      <c r="O165" s="168">
        <v>0</v>
      </c>
      <c r="P165" s="169">
        <v>-111448.08500000001</v>
      </c>
      <c r="Q165" s="169">
        <v>-141250.1993991879</v>
      </c>
      <c r="R165" s="170">
        <v>32976.786553983286</v>
      </c>
      <c r="S165" s="96">
        <v>360770.65163225407</v>
      </c>
      <c r="T165" s="171">
        <v>772552.16162175557</v>
      </c>
      <c r="U165" s="172">
        <v>1133322.8132540097</v>
      </c>
      <c r="V165" s="172">
        <v>390463.23002583609</v>
      </c>
      <c r="W165" s="71">
        <f t="shared" si="8"/>
        <v>1523786.0432798457</v>
      </c>
      <c r="X165" s="173"/>
    </row>
    <row r="166" spans="1:24" s="174" customFormat="1">
      <c r="A166" s="100">
        <v>505</v>
      </c>
      <c r="B166" s="95" t="s">
        <v>164</v>
      </c>
      <c r="C166" s="96">
        <v>20837</v>
      </c>
      <c r="D166" s="96">
        <v>37393557.480000004</v>
      </c>
      <c r="E166" s="96">
        <v>3436357.7762386813</v>
      </c>
      <c r="F166" s="96">
        <v>40829915.256238684</v>
      </c>
      <c r="G166" s="165">
        <v>1357.49</v>
      </c>
      <c r="H166" s="166">
        <v>28286019.129999999</v>
      </c>
      <c r="I166" s="166">
        <v>12543896.126238685</v>
      </c>
      <c r="J166" s="167">
        <f t="shared" si="7"/>
        <v>0.30722317319338588</v>
      </c>
      <c r="K166" s="168">
        <v>0</v>
      </c>
      <c r="L166" s="168">
        <v>0</v>
      </c>
      <c r="M166" s="168">
        <v>176375.72643475296</v>
      </c>
      <c r="N166" s="168">
        <v>355471.38527268678</v>
      </c>
      <c r="O166" s="168">
        <v>50580.960426703241</v>
      </c>
      <c r="P166" s="169">
        <v>-1373989.6375</v>
      </c>
      <c r="Q166" s="169">
        <v>-2355276.1845408077</v>
      </c>
      <c r="R166" s="170">
        <v>-1345832.9120401235</v>
      </c>
      <c r="S166" s="96">
        <v>8051225.4642918967</v>
      </c>
      <c r="T166" s="171">
        <v>3845237.0377258053</v>
      </c>
      <c r="U166" s="172">
        <v>11896462.502017703</v>
      </c>
      <c r="V166" s="172">
        <v>3163745.3618094106</v>
      </c>
      <c r="W166" s="71">
        <f t="shared" si="8"/>
        <v>15060207.863827113</v>
      </c>
      <c r="X166" s="173"/>
    </row>
    <row r="167" spans="1:24" s="174" customFormat="1">
      <c r="A167" s="100">
        <v>507</v>
      </c>
      <c r="B167" s="95" t="s">
        <v>165</v>
      </c>
      <c r="C167" s="96">
        <v>5635</v>
      </c>
      <c r="D167" s="96">
        <v>5934579.3599999994</v>
      </c>
      <c r="E167" s="96">
        <v>1518313.4695317233</v>
      </c>
      <c r="F167" s="96">
        <v>7452892.8295317227</v>
      </c>
      <c r="G167" s="165">
        <v>1357.49</v>
      </c>
      <c r="H167" s="166">
        <v>7649456.1500000004</v>
      </c>
      <c r="I167" s="166">
        <v>-196563.32046827767</v>
      </c>
      <c r="J167" s="167">
        <f t="shared" si="7"/>
        <v>-2.6374097275276138E-2</v>
      </c>
      <c r="K167" s="168">
        <v>236042.21591999999</v>
      </c>
      <c r="L167" s="168">
        <v>0</v>
      </c>
      <c r="M167" s="168">
        <v>69093.658663105394</v>
      </c>
      <c r="N167" s="168">
        <v>94546.988436397893</v>
      </c>
      <c r="O167" s="168">
        <v>0</v>
      </c>
      <c r="P167" s="169">
        <v>-360945.67</v>
      </c>
      <c r="Q167" s="169">
        <v>158252.58510120588</v>
      </c>
      <c r="R167" s="170">
        <v>488550.39193206059</v>
      </c>
      <c r="S167" s="96">
        <v>488976.8495844921</v>
      </c>
      <c r="T167" s="171">
        <v>418505.03024748596</v>
      </c>
      <c r="U167" s="172">
        <v>907481.87983197812</v>
      </c>
      <c r="V167" s="172">
        <v>1089484.9414817279</v>
      </c>
      <c r="W167" s="71">
        <f t="shared" si="8"/>
        <v>1996966.821313706</v>
      </c>
      <c r="X167" s="173"/>
    </row>
    <row r="168" spans="1:24" s="174" customFormat="1">
      <c r="A168" s="100">
        <v>508</v>
      </c>
      <c r="B168" s="95" t="s">
        <v>166</v>
      </c>
      <c r="C168" s="96">
        <v>9563</v>
      </c>
      <c r="D168" s="96">
        <v>10808084.91</v>
      </c>
      <c r="E168" s="96">
        <v>1658027.1166874603</v>
      </c>
      <c r="F168" s="96">
        <v>12466112.02668746</v>
      </c>
      <c r="G168" s="165">
        <v>1357.49</v>
      </c>
      <c r="H168" s="166">
        <v>12981676.869999999</v>
      </c>
      <c r="I168" s="166">
        <v>-515564.84331253916</v>
      </c>
      <c r="J168" s="167">
        <f t="shared" si="7"/>
        <v>-4.1357308694869553E-2</v>
      </c>
      <c r="K168" s="168">
        <v>331279.5078986666</v>
      </c>
      <c r="L168" s="168">
        <v>0</v>
      </c>
      <c r="M168" s="168">
        <v>131700.65893555558</v>
      </c>
      <c r="N168" s="168">
        <v>167291.34514944904</v>
      </c>
      <c r="O168" s="168">
        <v>0</v>
      </c>
      <c r="P168" s="169">
        <v>-777221.25884999998</v>
      </c>
      <c r="Q168" s="169">
        <v>-380014.52889886691</v>
      </c>
      <c r="R168" s="170">
        <v>-287271.51896962296</v>
      </c>
      <c r="S168" s="96">
        <v>-1329800.6380473578</v>
      </c>
      <c r="T168" s="171">
        <v>922054.91962680209</v>
      </c>
      <c r="U168" s="172">
        <v>-407745.7184205557</v>
      </c>
      <c r="V168" s="172">
        <v>1638733.8601622223</v>
      </c>
      <c r="W168" s="71">
        <f t="shared" si="8"/>
        <v>1230988.1417416665</v>
      </c>
      <c r="X168" s="173"/>
    </row>
    <row r="169" spans="1:24" s="174" customFormat="1">
      <c r="A169" s="100">
        <v>529</v>
      </c>
      <c r="B169" s="95" t="s">
        <v>167</v>
      </c>
      <c r="C169" s="96">
        <v>19579</v>
      </c>
      <c r="D169" s="96">
        <v>27681328.390000004</v>
      </c>
      <c r="E169" s="96">
        <v>3848938.9611772173</v>
      </c>
      <c r="F169" s="96">
        <v>31530267.351177223</v>
      </c>
      <c r="G169" s="165">
        <v>1357.49</v>
      </c>
      <c r="H169" s="166">
        <v>26578296.710000001</v>
      </c>
      <c r="I169" s="166">
        <v>4951970.6411772221</v>
      </c>
      <c r="J169" s="167">
        <f t="shared" si="7"/>
        <v>0.15705450848301589</v>
      </c>
      <c r="K169" s="168">
        <v>0</v>
      </c>
      <c r="L169" s="168">
        <v>0</v>
      </c>
      <c r="M169" s="168">
        <v>171059.29814942277</v>
      </c>
      <c r="N169" s="168">
        <v>370726.77611370233</v>
      </c>
      <c r="O169" s="168">
        <v>112645.73608250708</v>
      </c>
      <c r="P169" s="169">
        <v>-1178022.2449999999</v>
      </c>
      <c r="Q169" s="169">
        <v>3343010.2268073051</v>
      </c>
      <c r="R169" s="170">
        <v>674989.07294340711</v>
      </c>
      <c r="S169" s="96">
        <v>8446379.5062735658</v>
      </c>
      <c r="T169" s="171">
        <v>-735802.09365563362</v>
      </c>
      <c r="U169" s="172">
        <v>7710577.4126179321</v>
      </c>
      <c r="V169" s="172">
        <v>2220996.660097939</v>
      </c>
      <c r="W169" s="71">
        <f t="shared" si="8"/>
        <v>9931574.072715871</v>
      </c>
      <c r="X169" s="173"/>
    </row>
    <row r="170" spans="1:24" s="174" customFormat="1">
      <c r="A170" s="100">
        <v>531</v>
      </c>
      <c r="B170" s="95" t="s">
        <v>168</v>
      </c>
      <c r="C170" s="96">
        <v>5169</v>
      </c>
      <c r="D170" s="96">
        <v>7301839.96</v>
      </c>
      <c r="E170" s="96">
        <v>671436.93303399824</v>
      </c>
      <c r="F170" s="96">
        <v>7973276.8930339981</v>
      </c>
      <c r="G170" s="165">
        <v>1357.49</v>
      </c>
      <c r="H170" s="166">
        <v>7016865.8099999996</v>
      </c>
      <c r="I170" s="166">
        <v>956411.0830339985</v>
      </c>
      <c r="J170" s="167">
        <f t="shared" si="7"/>
        <v>0.11995207188522261</v>
      </c>
      <c r="K170" s="168">
        <v>0</v>
      </c>
      <c r="L170" s="168">
        <v>0</v>
      </c>
      <c r="M170" s="168">
        <v>49419.918723038762</v>
      </c>
      <c r="N170" s="168">
        <v>83428.711802307444</v>
      </c>
      <c r="O170" s="168">
        <v>0</v>
      </c>
      <c r="P170" s="169">
        <v>-286920.49999999994</v>
      </c>
      <c r="Q170" s="169">
        <v>-787538.65673347574</v>
      </c>
      <c r="R170" s="170">
        <v>-830255.32399992773</v>
      </c>
      <c r="S170" s="96">
        <v>-815454.76717405883</v>
      </c>
      <c r="T170" s="171">
        <v>2356862.4660971467</v>
      </c>
      <c r="U170" s="172">
        <v>1541407.6989230879</v>
      </c>
      <c r="V170" s="172">
        <v>859689.937348451</v>
      </c>
      <c r="W170" s="71">
        <f t="shared" si="8"/>
        <v>2401097.6362715391</v>
      </c>
      <c r="X170" s="173"/>
    </row>
    <row r="171" spans="1:24" s="174" customFormat="1">
      <c r="A171" s="100">
        <v>535</v>
      </c>
      <c r="B171" s="95" t="s">
        <v>169</v>
      </c>
      <c r="C171" s="96">
        <v>10396</v>
      </c>
      <c r="D171" s="96">
        <v>21235751.200000003</v>
      </c>
      <c r="E171" s="96">
        <v>1299317.5760765849</v>
      </c>
      <c r="F171" s="96">
        <v>22535068.776076589</v>
      </c>
      <c r="G171" s="165">
        <v>1357.49</v>
      </c>
      <c r="H171" s="166">
        <v>14112466.040000001</v>
      </c>
      <c r="I171" s="166">
        <v>8422602.7360765878</v>
      </c>
      <c r="J171" s="167">
        <f t="shared" si="7"/>
        <v>0.37375535969156176</v>
      </c>
      <c r="K171" s="168">
        <v>55809.609173333331</v>
      </c>
      <c r="L171" s="168">
        <v>0</v>
      </c>
      <c r="M171" s="168">
        <v>125289.47998612032</v>
      </c>
      <c r="N171" s="168">
        <v>179136.31002224307</v>
      </c>
      <c r="O171" s="168">
        <v>0</v>
      </c>
      <c r="P171" s="169">
        <v>-554210.17500000005</v>
      </c>
      <c r="Q171" s="169">
        <v>574701.71898707887</v>
      </c>
      <c r="R171" s="170">
        <v>-377368.61599576473</v>
      </c>
      <c r="S171" s="96">
        <v>8425961.0632495992</v>
      </c>
      <c r="T171" s="171">
        <v>6775138.5325663593</v>
      </c>
      <c r="U171" s="172">
        <v>15201099.595815958</v>
      </c>
      <c r="V171" s="172">
        <v>1886412.4435101901</v>
      </c>
      <c r="W171" s="71">
        <f t="shared" si="8"/>
        <v>17087512.03932615</v>
      </c>
      <c r="X171" s="173"/>
    </row>
    <row r="172" spans="1:24" s="174" customFormat="1">
      <c r="A172" s="100">
        <v>536</v>
      </c>
      <c r="B172" s="95" t="s">
        <v>170</v>
      </c>
      <c r="C172" s="96">
        <v>34884</v>
      </c>
      <c r="D172" s="96">
        <v>59153275.730000004</v>
      </c>
      <c r="E172" s="96">
        <v>4479137.9363537151</v>
      </c>
      <c r="F172" s="96">
        <v>63632413.666353717</v>
      </c>
      <c r="G172" s="165">
        <v>1357.49</v>
      </c>
      <c r="H172" s="166">
        <v>47354681.160000004</v>
      </c>
      <c r="I172" s="166">
        <v>16277732.506353714</v>
      </c>
      <c r="J172" s="167">
        <f t="shared" si="7"/>
        <v>0.25580881768375746</v>
      </c>
      <c r="K172" s="168">
        <v>0</v>
      </c>
      <c r="L172" s="168">
        <v>0</v>
      </c>
      <c r="M172" s="168">
        <v>331927.15075284173</v>
      </c>
      <c r="N172" s="168">
        <v>643787.8025213147</v>
      </c>
      <c r="O172" s="168">
        <v>464498.56818786619</v>
      </c>
      <c r="P172" s="169">
        <v>-2699753.99</v>
      </c>
      <c r="Q172" s="169">
        <v>-1932683.3145860049</v>
      </c>
      <c r="R172" s="170">
        <v>-1560017.5818199383</v>
      </c>
      <c r="S172" s="96">
        <v>11525491.141409794</v>
      </c>
      <c r="T172" s="171">
        <v>5061850.2007729132</v>
      </c>
      <c r="U172" s="172">
        <v>16587341.342182707</v>
      </c>
      <c r="V172" s="172">
        <v>4184019.7750306963</v>
      </c>
      <c r="W172" s="71">
        <f t="shared" si="8"/>
        <v>20771361.117213402</v>
      </c>
      <c r="X172" s="173"/>
    </row>
    <row r="173" spans="1:24" s="174" customFormat="1">
      <c r="A173" s="100">
        <v>538</v>
      </c>
      <c r="B173" s="95" t="s">
        <v>171</v>
      </c>
      <c r="C173" s="96">
        <v>4689</v>
      </c>
      <c r="D173" s="96">
        <v>8450261.209999999</v>
      </c>
      <c r="E173" s="96">
        <v>564432.46074183122</v>
      </c>
      <c r="F173" s="96">
        <v>9014693.67074183</v>
      </c>
      <c r="G173" s="165">
        <v>1357.49</v>
      </c>
      <c r="H173" s="166">
        <v>6365270.6100000003</v>
      </c>
      <c r="I173" s="166">
        <v>2649423.0607418297</v>
      </c>
      <c r="J173" s="167">
        <f t="shared" si="7"/>
        <v>0.29390050926975153</v>
      </c>
      <c r="K173" s="168">
        <v>0</v>
      </c>
      <c r="L173" s="168">
        <v>0</v>
      </c>
      <c r="M173" s="168">
        <v>27524.136588579375</v>
      </c>
      <c r="N173" s="168">
        <v>90583.821243770493</v>
      </c>
      <c r="O173" s="168">
        <v>0</v>
      </c>
      <c r="P173" s="169">
        <v>-181583.56999999998</v>
      </c>
      <c r="Q173" s="169">
        <v>-16138.004788234994</v>
      </c>
      <c r="R173" s="170">
        <v>-270075.92281577736</v>
      </c>
      <c r="S173" s="96">
        <v>2299733.5209701671</v>
      </c>
      <c r="T173" s="171">
        <v>2064822.5786855312</v>
      </c>
      <c r="U173" s="172">
        <v>4364556.0996556981</v>
      </c>
      <c r="V173" s="172">
        <v>759674.84649659833</v>
      </c>
      <c r="W173" s="71">
        <f t="shared" si="8"/>
        <v>5124230.9461522959</v>
      </c>
      <c r="X173" s="173"/>
    </row>
    <row r="174" spans="1:24" s="174" customFormat="1">
      <c r="A174" s="100">
        <v>541</v>
      </c>
      <c r="B174" s="95" t="s">
        <v>172</v>
      </c>
      <c r="C174" s="96">
        <v>9423</v>
      </c>
      <c r="D174" s="96">
        <v>10536586.790000001</v>
      </c>
      <c r="E174" s="96">
        <v>3163967.6765019828</v>
      </c>
      <c r="F174" s="96">
        <v>13700554.466501985</v>
      </c>
      <c r="G174" s="165">
        <v>1357.49</v>
      </c>
      <c r="H174" s="166">
        <v>12791628.27</v>
      </c>
      <c r="I174" s="166">
        <v>908926.19650198519</v>
      </c>
      <c r="J174" s="167">
        <f t="shared" si="7"/>
        <v>6.6342292841090514E-2</v>
      </c>
      <c r="K174" s="168">
        <v>1020266.6558399999</v>
      </c>
      <c r="L174" s="168">
        <v>0</v>
      </c>
      <c r="M174" s="168">
        <v>119900.36370923824</v>
      </c>
      <c r="N174" s="168">
        <v>155865.23664989852</v>
      </c>
      <c r="O174" s="168">
        <v>0</v>
      </c>
      <c r="P174" s="169">
        <v>-590032.65500000003</v>
      </c>
      <c r="Q174" s="169">
        <v>4276856.7454230506</v>
      </c>
      <c r="R174" s="170">
        <v>3060051.0401437129</v>
      </c>
      <c r="S174" s="96">
        <v>8951833.5832678862</v>
      </c>
      <c r="T174" s="171">
        <v>4119390.4606838035</v>
      </c>
      <c r="U174" s="172">
        <v>13071224.04395169</v>
      </c>
      <c r="V174" s="172">
        <v>1931635.679839853</v>
      </c>
      <c r="W174" s="71">
        <f t="shared" si="8"/>
        <v>15002859.723791543</v>
      </c>
      <c r="X174" s="173"/>
    </row>
    <row r="175" spans="1:24" s="174" customFormat="1">
      <c r="A175" s="100">
        <v>543</v>
      </c>
      <c r="B175" s="95" t="s">
        <v>173</v>
      </c>
      <c r="C175" s="96">
        <v>44127</v>
      </c>
      <c r="D175" s="96">
        <v>80898045.319999993</v>
      </c>
      <c r="E175" s="96">
        <v>8779039.3122850358</v>
      </c>
      <c r="F175" s="96">
        <v>89677084.632285029</v>
      </c>
      <c r="G175" s="165">
        <v>1357.49</v>
      </c>
      <c r="H175" s="166">
        <v>59901961.229999997</v>
      </c>
      <c r="I175" s="166">
        <v>29775123.402285032</v>
      </c>
      <c r="J175" s="167">
        <f t="shared" si="7"/>
        <v>0.33202599665651444</v>
      </c>
      <c r="K175" s="168">
        <v>0</v>
      </c>
      <c r="L175" s="168">
        <v>0</v>
      </c>
      <c r="M175" s="168">
        <v>333284.55399588129</v>
      </c>
      <c r="N175" s="168">
        <v>906100.09812882077</v>
      </c>
      <c r="O175" s="168">
        <v>498614.2000089779</v>
      </c>
      <c r="P175" s="169">
        <v>-3193598.1306499997</v>
      </c>
      <c r="Q175" s="169">
        <v>2109894.9603322246</v>
      </c>
      <c r="R175" s="170">
        <v>1757903.6391449464</v>
      </c>
      <c r="S175" s="96">
        <v>32187322.723245881</v>
      </c>
      <c r="T175" s="171">
        <v>215449.7667022559</v>
      </c>
      <c r="U175" s="172">
        <v>32402772.489948139</v>
      </c>
      <c r="V175" s="172">
        <v>5177422.1183694396</v>
      </c>
      <c r="W175" s="71">
        <f t="shared" si="8"/>
        <v>37580194.608317576</v>
      </c>
      <c r="X175" s="173"/>
    </row>
    <row r="176" spans="1:24" s="174" customFormat="1">
      <c r="A176" s="100">
        <v>545</v>
      </c>
      <c r="B176" s="95" t="s">
        <v>174</v>
      </c>
      <c r="C176" s="96">
        <v>9562</v>
      </c>
      <c r="D176" s="96">
        <v>14190157.6</v>
      </c>
      <c r="E176" s="96">
        <v>6473660.1482069474</v>
      </c>
      <c r="F176" s="96">
        <v>20663817.748206947</v>
      </c>
      <c r="G176" s="165">
        <v>1357.49</v>
      </c>
      <c r="H176" s="166">
        <v>12980319.380000001</v>
      </c>
      <c r="I176" s="166">
        <v>7683498.3682069462</v>
      </c>
      <c r="J176" s="167">
        <f t="shared" si="7"/>
        <v>0.37183343667815999</v>
      </c>
      <c r="K176" s="168">
        <v>441312.41063466668</v>
      </c>
      <c r="L176" s="168">
        <v>0</v>
      </c>
      <c r="M176" s="168">
        <v>130221.80428032417</v>
      </c>
      <c r="N176" s="168">
        <v>144666.27971202927</v>
      </c>
      <c r="O176" s="168">
        <v>30590.093282854392</v>
      </c>
      <c r="P176" s="169">
        <v>-349480.51500000001</v>
      </c>
      <c r="Q176" s="169">
        <v>550891.42780669406</v>
      </c>
      <c r="R176" s="170">
        <v>746691.99874247506</v>
      </c>
      <c r="S176" s="96">
        <v>9378391.8676659912</v>
      </c>
      <c r="T176" s="171">
        <v>3058091.7814063048</v>
      </c>
      <c r="U176" s="172">
        <v>12436483.649072297</v>
      </c>
      <c r="V176" s="172">
        <v>2067313.5897524972</v>
      </c>
      <c r="W176" s="71">
        <f t="shared" si="8"/>
        <v>14503797.238824794</v>
      </c>
      <c r="X176" s="173"/>
    </row>
    <row r="177" spans="1:24" s="174" customFormat="1">
      <c r="A177" s="100">
        <v>560</v>
      </c>
      <c r="B177" s="95" t="s">
        <v>175</v>
      </c>
      <c r="C177" s="96">
        <v>15808</v>
      </c>
      <c r="D177" s="96">
        <v>24465951.159999996</v>
      </c>
      <c r="E177" s="96">
        <v>3024449.3328489428</v>
      </c>
      <c r="F177" s="96">
        <v>27490400.49284894</v>
      </c>
      <c r="G177" s="165">
        <v>1357.49</v>
      </c>
      <c r="H177" s="166">
        <v>21459201.920000002</v>
      </c>
      <c r="I177" s="166">
        <v>6031198.5728489384</v>
      </c>
      <c r="J177" s="167">
        <f t="shared" si="7"/>
        <v>0.21939289587351885</v>
      </c>
      <c r="K177" s="168">
        <v>0</v>
      </c>
      <c r="L177" s="168">
        <v>0</v>
      </c>
      <c r="M177" s="168">
        <v>143685.20875354111</v>
      </c>
      <c r="N177" s="168">
        <v>269072.21316159406</v>
      </c>
      <c r="O177" s="168">
        <v>0</v>
      </c>
      <c r="P177" s="169">
        <v>-1205536.7755</v>
      </c>
      <c r="Q177" s="169">
        <v>428274.31573304441</v>
      </c>
      <c r="R177" s="170">
        <v>234720.7804247103</v>
      </c>
      <c r="S177" s="96">
        <v>5901414.315421829</v>
      </c>
      <c r="T177" s="171">
        <v>6344777.0850062221</v>
      </c>
      <c r="U177" s="172">
        <v>12246191.400428051</v>
      </c>
      <c r="V177" s="172">
        <v>2742939.2380605824</v>
      </c>
      <c r="W177" s="71">
        <f t="shared" si="8"/>
        <v>14989130.638488634</v>
      </c>
      <c r="X177" s="173"/>
    </row>
    <row r="178" spans="1:24" s="174" customFormat="1">
      <c r="A178" s="100">
        <v>561</v>
      </c>
      <c r="B178" s="95" t="s">
        <v>176</v>
      </c>
      <c r="C178" s="96">
        <v>1337</v>
      </c>
      <c r="D178" s="96">
        <v>2067381.6500000001</v>
      </c>
      <c r="E178" s="96">
        <v>373971.66505414358</v>
      </c>
      <c r="F178" s="96">
        <v>2441353.3150541438</v>
      </c>
      <c r="G178" s="165">
        <v>1357.49</v>
      </c>
      <c r="H178" s="166">
        <v>1814964.1300000001</v>
      </c>
      <c r="I178" s="166">
        <v>626389.18505414366</v>
      </c>
      <c r="J178" s="167">
        <f t="shared" si="7"/>
        <v>0.25657457328754224</v>
      </c>
      <c r="K178" s="168">
        <v>0</v>
      </c>
      <c r="L178" s="168">
        <v>0</v>
      </c>
      <c r="M178" s="168">
        <v>14444.625227903653</v>
      </c>
      <c r="N178" s="168">
        <v>15632.495339281548</v>
      </c>
      <c r="O178" s="168">
        <v>0</v>
      </c>
      <c r="P178" s="169">
        <v>-51202.990000000005</v>
      </c>
      <c r="Q178" s="169">
        <v>364167.75483977265</v>
      </c>
      <c r="R178" s="170">
        <v>318837.16988358827</v>
      </c>
      <c r="S178" s="96">
        <v>1288268.2403446897</v>
      </c>
      <c r="T178" s="171">
        <v>458030.36892004526</v>
      </c>
      <c r="U178" s="172">
        <v>1746298.6092647349</v>
      </c>
      <c r="V178" s="172">
        <v>274204.53360666416</v>
      </c>
      <c r="W178" s="71">
        <f t="shared" si="8"/>
        <v>2020503.1428713989</v>
      </c>
      <c r="X178" s="173"/>
    </row>
    <row r="179" spans="1:24" s="174" customFormat="1">
      <c r="A179" s="100">
        <v>562</v>
      </c>
      <c r="B179" s="95" t="s">
        <v>177</v>
      </c>
      <c r="C179" s="96">
        <v>8978</v>
      </c>
      <c r="D179" s="96">
        <v>12244615.999999998</v>
      </c>
      <c r="E179" s="96">
        <v>1594594.1153513889</v>
      </c>
      <c r="F179" s="96">
        <v>13839210.115351386</v>
      </c>
      <c r="G179" s="165">
        <v>1357.49</v>
      </c>
      <c r="H179" s="166">
        <v>12187545.220000001</v>
      </c>
      <c r="I179" s="166">
        <v>1651664.8953513857</v>
      </c>
      <c r="J179" s="167">
        <f t="shared" si="7"/>
        <v>0.11934676051483946</v>
      </c>
      <c r="K179" s="168">
        <v>158804.01318400001</v>
      </c>
      <c r="L179" s="168">
        <v>0</v>
      </c>
      <c r="M179" s="168">
        <v>82909.216495487271</v>
      </c>
      <c r="N179" s="168">
        <v>169056.16097354933</v>
      </c>
      <c r="O179" s="168">
        <v>0</v>
      </c>
      <c r="P179" s="169">
        <v>-592556.29500000004</v>
      </c>
      <c r="Q179" s="169">
        <v>-396180.76684205449</v>
      </c>
      <c r="R179" s="170">
        <v>-355069.96669169812</v>
      </c>
      <c r="S179" s="96">
        <v>718627.25747066969</v>
      </c>
      <c r="T179" s="171">
        <v>3279393.8475776869</v>
      </c>
      <c r="U179" s="172">
        <v>3998021.1050483566</v>
      </c>
      <c r="V179" s="172">
        <v>1671898.5363512221</v>
      </c>
      <c r="W179" s="71">
        <f t="shared" si="8"/>
        <v>5669919.6413995791</v>
      </c>
      <c r="X179" s="173"/>
    </row>
    <row r="180" spans="1:24" s="174" customFormat="1">
      <c r="A180" s="100">
        <v>563</v>
      </c>
      <c r="B180" s="95" t="s">
        <v>178</v>
      </c>
      <c r="C180" s="96">
        <v>7102</v>
      </c>
      <c r="D180" s="96">
        <v>11616183.889999999</v>
      </c>
      <c r="E180" s="96">
        <v>1175196.2741437797</v>
      </c>
      <c r="F180" s="96">
        <v>12791380.164143778</v>
      </c>
      <c r="G180" s="165">
        <v>1357.49</v>
      </c>
      <c r="H180" s="166">
        <v>9640893.9800000004</v>
      </c>
      <c r="I180" s="166">
        <v>3150486.1841437779</v>
      </c>
      <c r="J180" s="167">
        <f t="shared" si="7"/>
        <v>0.24629759601509454</v>
      </c>
      <c r="K180" s="168">
        <v>208355.63519999999</v>
      </c>
      <c r="L180" s="168">
        <v>0</v>
      </c>
      <c r="M180" s="168">
        <v>98966.23805228222</v>
      </c>
      <c r="N180" s="168">
        <v>127713.2702381729</v>
      </c>
      <c r="O180" s="168">
        <v>0</v>
      </c>
      <c r="P180" s="169">
        <v>-399196.6</v>
      </c>
      <c r="Q180" s="169">
        <v>334342.85284304817</v>
      </c>
      <c r="R180" s="170">
        <v>-410221.65134159976</v>
      </c>
      <c r="S180" s="96">
        <v>3110445.9291356816</v>
      </c>
      <c r="T180" s="171">
        <v>3434394.0025391467</v>
      </c>
      <c r="U180" s="172">
        <v>6544839.9316748288</v>
      </c>
      <c r="V180" s="172">
        <v>1273492.3358949686</v>
      </c>
      <c r="W180" s="71">
        <f t="shared" si="8"/>
        <v>7818332.2675697971</v>
      </c>
      <c r="X180" s="173"/>
    </row>
    <row r="181" spans="1:24" s="174" customFormat="1">
      <c r="A181" s="100">
        <v>564</v>
      </c>
      <c r="B181" s="95" t="s">
        <v>179</v>
      </c>
      <c r="C181" s="96">
        <v>209551</v>
      </c>
      <c r="D181" s="96">
        <v>336975856.11000001</v>
      </c>
      <c r="E181" s="96">
        <v>38752435.095322497</v>
      </c>
      <c r="F181" s="96">
        <v>375728291.2053225</v>
      </c>
      <c r="G181" s="165">
        <v>1357.49</v>
      </c>
      <c r="H181" s="166">
        <v>284463386.99000001</v>
      </c>
      <c r="I181" s="166">
        <v>91264904.215322495</v>
      </c>
      <c r="J181" s="167">
        <f t="shared" si="7"/>
        <v>0.24290133682121207</v>
      </c>
      <c r="K181" s="168">
        <v>0</v>
      </c>
      <c r="L181" s="168">
        <v>0</v>
      </c>
      <c r="M181" s="168">
        <v>2808772.0153273679</v>
      </c>
      <c r="N181" s="168">
        <v>4067253.5753984484</v>
      </c>
      <c r="O181" s="168">
        <v>2033562.7005734455</v>
      </c>
      <c r="P181" s="169">
        <v>-17141130.286700003</v>
      </c>
      <c r="Q181" s="169">
        <v>-21811721.516549539</v>
      </c>
      <c r="R181" s="170">
        <v>-12134518.520710235</v>
      </c>
      <c r="S181" s="96">
        <v>49087122.182661988</v>
      </c>
      <c r="T181" s="171">
        <v>40823227.774411984</v>
      </c>
      <c r="U181" s="172">
        <v>89910349.957073972</v>
      </c>
      <c r="V181" s="172">
        <v>28317594.568880744</v>
      </c>
      <c r="W181" s="71">
        <f t="shared" si="8"/>
        <v>118227944.52595472</v>
      </c>
      <c r="X181" s="173"/>
    </row>
    <row r="182" spans="1:24" s="174" customFormat="1">
      <c r="A182" s="100">
        <v>576</v>
      </c>
      <c r="B182" s="95" t="s">
        <v>180</v>
      </c>
      <c r="C182" s="96">
        <v>2813</v>
      </c>
      <c r="D182" s="96">
        <v>2746733.2600000002</v>
      </c>
      <c r="E182" s="96">
        <v>768417.07549331326</v>
      </c>
      <c r="F182" s="96">
        <v>3515150.3354933136</v>
      </c>
      <c r="G182" s="165">
        <v>1357.49</v>
      </c>
      <c r="H182" s="166">
        <v>3818619.37</v>
      </c>
      <c r="I182" s="166">
        <v>-303469.0345066865</v>
      </c>
      <c r="J182" s="167">
        <f t="shared" si="7"/>
        <v>-8.6331737064695949E-2</v>
      </c>
      <c r="K182" s="168">
        <v>286144.03100800002</v>
      </c>
      <c r="L182" s="168">
        <v>0</v>
      </c>
      <c r="M182" s="168">
        <v>27596.744275345132</v>
      </c>
      <c r="N182" s="168">
        <v>36232.307930877032</v>
      </c>
      <c r="O182" s="168">
        <v>0</v>
      </c>
      <c r="P182" s="169">
        <v>-157569.75999999998</v>
      </c>
      <c r="Q182" s="169">
        <v>843287.56158048229</v>
      </c>
      <c r="R182" s="170">
        <v>740806.26782373502</v>
      </c>
      <c r="S182" s="96">
        <v>1473028.1181117529</v>
      </c>
      <c r="T182" s="171">
        <v>540029.57521486899</v>
      </c>
      <c r="U182" s="172">
        <v>2013057.6933266218</v>
      </c>
      <c r="V182" s="172">
        <v>614910.16499671678</v>
      </c>
      <c r="W182" s="71">
        <f t="shared" si="8"/>
        <v>2627967.8583233384</v>
      </c>
      <c r="X182" s="173"/>
    </row>
    <row r="183" spans="1:24" s="174" customFormat="1">
      <c r="A183" s="100">
        <v>577</v>
      </c>
      <c r="B183" s="95" t="s">
        <v>181</v>
      </c>
      <c r="C183" s="96">
        <v>11041</v>
      </c>
      <c r="D183" s="96">
        <v>19113041.560000002</v>
      </c>
      <c r="E183" s="96">
        <v>1381050.4232258224</v>
      </c>
      <c r="F183" s="96">
        <v>20494091.983225826</v>
      </c>
      <c r="G183" s="165">
        <v>1357.49</v>
      </c>
      <c r="H183" s="166">
        <v>14988047.09</v>
      </c>
      <c r="I183" s="166">
        <v>5506044.8932258263</v>
      </c>
      <c r="J183" s="167">
        <f t="shared" si="7"/>
        <v>0.26866498392475546</v>
      </c>
      <c r="K183" s="168">
        <v>0</v>
      </c>
      <c r="L183" s="168">
        <v>0</v>
      </c>
      <c r="M183" s="168">
        <v>95030.47812046732</v>
      </c>
      <c r="N183" s="168">
        <v>201670.16491619038</v>
      </c>
      <c r="O183" s="168">
        <v>70637.109042820055</v>
      </c>
      <c r="P183" s="169">
        <v>-731457.85499999998</v>
      </c>
      <c r="Q183" s="169">
        <v>-448966.36443179456</v>
      </c>
      <c r="R183" s="170">
        <v>-708298.4577028089</v>
      </c>
      <c r="S183" s="96">
        <v>3984659.9681707006</v>
      </c>
      <c r="T183" s="171">
        <v>3493877.7632857645</v>
      </c>
      <c r="U183" s="172">
        <v>7478537.7314564651</v>
      </c>
      <c r="V183" s="172">
        <v>1563680.9786321553</v>
      </c>
      <c r="W183" s="71">
        <f t="shared" si="8"/>
        <v>9042218.71008862</v>
      </c>
      <c r="X183" s="173"/>
    </row>
    <row r="184" spans="1:24" s="174" customFormat="1">
      <c r="A184" s="100">
        <v>578</v>
      </c>
      <c r="B184" s="95" t="s">
        <v>182</v>
      </c>
      <c r="C184" s="96">
        <v>3183</v>
      </c>
      <c r="D184" s="96">
        <v>3765810.98</v>
      </c>
      <c r="E184" s="96">
        <v>1065891.3194428689</v>
      </c>
      <c r="F184" s="96">
        <v>4831702.2994428687</v>
      </c>
      <c r="G184" s="165">
        <v>1357.49</v>
      </c>
      <c r="H184" s="166">
        <v>4320890.67</v>
      </c>
      <c r="I184" s="166">
        <v>510811.62944286875</v>
      </c>
      <c r="J184" s="167">
        <f t="shared" si="7"/>
        <v>0.10572084076905341</v>
      </c>
      <c r="K184" s="168">
        <v>188238.46088</v>
      </c>
      <c r="L184" s="168">
        <v>0</v>
      </c>
      <c r="M184" s="168">
        <v>35328.022134116545</v>
      </c>
      <c r="N184" s="168">
        <v>58369.093484625984</v>
      </c>
      <c r="O184" s="168">
        <v>0</v>
      </c>
      <c r="P184" s="169">
        <v>-214995.43</v>
      </c>
      <c r="Q184" s="169">
        <v>-382168.76131516322</v>
      </c>
      <c r="R184" s="170">
        <v>-314350.6664897523</v>
      </c>
      <c r="S184" s="96">
        <v>-118767.6518633042</v>
      </c>
      <c r="T184" s="171">
        <v>1562626.6733867587</v>
      </c>
      <c r="U184" s="172">
        <v>1443859.0215234545</v>
      </c>
      <c r="V184" s="172">
        <v>664962.64058750798</v>
      </c>
      <c r="W184" s="71">
        <f t="shared" si="8"/>
        <v>2108821.6621109624</v>
      </c>
      <c r="X184" s="173"/>
    </row>
    <row r="185" spans="1:24" s="174" customFormat="1">
      <c r="A185" s="100">
        <v>580</v>
      </c>
      <c r="B185" s="95" t="s">
        <v>183</v>
      </c>
      <c r="C185" s="96">
        <v>4567</v>
      </c>
      <c r="D185" s="96">
        <v>4451165.18</v>
      </c>
      <c r="E185" s="96">
        <v>1093818.0322070257</v>
      </c>
      <c r="F185" s="96">
        <v>5544983.2122070249</v>
      </c>
      <c r="G185" s="165">
        <v>1357.49</v>
      </c>
      <c r="H185" s="166">
        <v>6199656.8300000001</v>
      </c>
      <c r="I185" s="166">
        <v>-654673.61779297516</v>
      </c>
      <c r="J185" s="167">
        <f t="shared" si="7"/>
        <v>-0.11806593324786653</v>
      </c>
      <c r="K185" s="168">
        <v>566218.45026399998</v>
      </c>
      <c r="L185" s="168">
        <v>0</v>
      </c>
      <c r="M185" s="168">
        <v>49140.763047001761</v>
      </c>
      <c r="N185" s="168">
        <v>66088.331968859158</v>
      </c>
      <c r="O185" s="168">
        <v>0</v>
      </c>
      <c r="P185" s="169">
        <v>-260323.6</v>
      </c>
      <c r="Q185" s="169">
        <v>-403420.47707424039</v>
      </c>
      <c r="R185" s="170">
        <v>-25458.949048369486</v>
      </c>
      <c r="S185" s="96">
        <v>-662429.09863572405</v>
      </c>
      <c r="T185" s="171">
        <v>1758733.8702968992</v>
      </c>
      <c r="U185" s="172">
        <v>1096304.7716611752</v>
      </c>
      <c r="V185" s="172">
        <v>978245.15316968225</v>
      </c>
      <c r="W185" s="71">
        <f t="shared" si="8"/>
        <v>2074549.9248308574</v>
      </c>
      <c r="X185" s="173"/>
    </row>
    <row r="186" spans="1:24" s="174" customFormat="1">
      <c r="A186" s="100">
        <v>581</v>
      </c>
      <c r="B186" s="95" t="s">
        <v>184</v>
      </c>
      <c r="C186" s="96">
        <v>6286</v>
      </c>
      <c r="D186" s="96">
        <v>8219107.4900000002</v>
      </c>
      <c r="E186" s="96">
        <v>1452677.8177906685</v>
      </c>
      <c r="F186" s="96">
        <v>9671785.3077906687</v>
      </c>
      <c r="G186" s="165">
        <v>1357.49</v>
      </c>
      <c r="H186" s="166">
        <v>8533182.1400000006</v>
      </c>
      <c r="I186" s="166">
        <v>1138603.1677906681</v>
      </c>
      <c r="J186" s="167">
        <f t="shared" si="7"/>
        <v>0.11772419791757763</v>
      </c>
      <c r="K186" s="168">
        <v>313168.08417066664</v>
      </c>
      <c r="L186" s="168">
        <v>0</v>
      </c>
      <c r="M186" s="168">
        <v>86073.449162177625</v>
      </c>
      <c r="N186" s="168">
        <v>117458.9355586462</v>
      </c>
      <c r="O186" s="168">
        <v>0</v>
      </c>
      <c r="P186" s="169">
        <v>-392902.61499999999</v>
      </c>
      <c r="Q186" s="169">
        <v>941744.12842739152</v>
      </c>
      <c r="R186" s="170">
        <v>547065.93433072336</v>
      </c>
      <c r="S186" s="96">
        <v>2751211.0844402732</v>
      </c>
      <c r="T186" s="171">
        <v>2028731.1831413382</v>
      </c>
      <c r="U186" s="172">
        <v>4779942.2675816119</v>
      </c>
      <c r="V186" s="172">
        <v>1207047.354659111</v>
      </c>
      <c r="W186" s="71">
        <f t="shared" si="8"/>
        <v>5986989.6222407231</v>
      </c>
      <c r="X186" s="173"/>
    </row>
    <row r="187" spans="1:24" s="174" customFormat="1">
      <c r="A187" s="100">
        <v>583</v>
      </c>
      <c r="B187" s="95" t="s">
        <v>185</v>
      </c>
      <c r="C187" s="96">
        <v>924</v>
      </c>
      <c r="D187" s="96">
        <v>875835.55</v>
      </c>
      <c r="E187" s="96">
        <v>873031.47797428712</v>
      </c>
      <c r="F187" s="96">
        <v>1748867.027974287</v>
      </c>
      <c r="G187" s="165">
        <v>1357.49</v>
      </c>
      <c r="H187" s="166">
        <v>1254320.76</v>
      </c>
      <c r="I187" s="166">
        <v>494546.26797428704</v>
      </c>
      <c r="J187" s="167">
        <f t="shared" si="7"/>
        <v>0.28278094335572218</v>
      </c>
      <c r="K187" s="168">
        <v>316140.730752</v>
      </c>
      <c r="L187" s="168">
        <v>0</v>
      </c>
      <c r="M187" s="168">
        <v>13783.860474624998</v>
      </c>
      <c r="N187" s="168">
        <v>8332.5992470817364</v>
      </c>
      <c r="O187" s="168">
        <v>0</v>
      </c>
      <c r="P187" s="169">
        <v>-42569.305</v>
      </c>
      <c r="Q187" s="169">
        <v>-830585.9021620343</v>
      </c>
      <c r="R187" s="170">
        <v>133280.38066358719</v>
      </c>
      <c r="S187" s="96">
        <v>92928.63194954663</v>
      </c>
      <c r="T187" s="171">
        <v>-20278.938694079025</v>
      </c>
      <c r="U187" s="172">
        <v>72649.693255467602</v>
      </c>
      <c r="V187" s="172">
        <v>189980.87286109172</v>
      </c>
      <c r="W187" s="71">
        <f t="shared" si="8"/>
        <v>262630.56611655932</v>
      </c>
      <c r="X187" s="173"/>
    </row>
    <row r="188" spans="1:24" s="174" customFormat="1">
      <c r="A188" s="100">
        <v>584</v>
      </c>
      <c r="B188" s="95" t="s">
        <v>186</v>
      </c>
      <c r="C188" s="96">
        <v>2676</v>
      </c>
      <c r="D188" s="96">
        <v>6318504.4000000004</v>
      </c>
      <c r="E188" s="96">
        <v>826031.55254032684</v>
      </c>
      <c r="F188" s="96">
        <v>7144535.9525403269</v>
      </c>
      <c r="G188" s="165">
        <v>1357.49</v>
      </c>
      <c r="H188" s="166">
        <v>3632643.24</v>
      </c>
      <c r="I188" s="166">
        <v>3511892.7125403266</v>
      </c>
      <c r="J188" s="167">
        <f t="shared" si="7"/>
        <v>0.49154944923912525</v>
      </c>
      <c r="K188" s="168">
        <v>336355.21727999998</v>
      </c>
      <c r="L188" s="168">
        <v>0</v>
      </c>
      <c r="M188" s="168">
        <v>33615.391846536098</v>
      </c>
      <c r="N188" s="168">
        <v>51434.408044551106</v>
      </c>
      <c r="O188" s="168">
        <v>0</v>
      </c>
      <c r="P188" s="169">
        <v>-108292.66500000001</v>
      </c>
      <c r="Q188" s="169">
        <v>-358138.30411396106</v>
      </c>
      <c r="R188" s="170">
        <v>-400787.21454349521</v>
      </c>
      <c r="S188" s="96">
        <v>3066079.5460539577</v>
      </c>
      <c r="T188" s="171">
        <v>1755770.833922212</v>
      </c>
      <c r="U188" s="172">
        <v>4821850.3799761701</v>
      </c>
      <c r="V188" s="172">
        <v>513045.21002821974</v>
      </c>
      <c r="W188" s="71">
        <f t="shared" si="8"/>
        <v>5334895.5900043901</v>
      </c>
      <c r="X188" s="173"/>
    </row>
    <row r="189" spans="1:24" s="174" customFormat="1">
      <c r="A189" s="100">
        <v>588</v>
      </c>
      <c r="B189" s="95" t="s">
        <v>187</v>
      </c>
      <c r="C189" s="96">
        <v>1644</v>
      </c>
      <c r="D189" s="96">
        <v>1712145.62</v>
      </c>
      <c r="E189" s="96">
        <v>495811.30613527796</v>
      </c>
      <c r="F189" s="96">
        <v>2207956.9261352783</v>
      </c>
      <c r="G189" s="165">
        <v>1357.49</v>
      </c>
      <c r="H189" s="166">
        <v>2231713.56</v>
      </c>
      <c r="I189" s="166">
        <v>-23756.633864721749</v>
      </c>
      <c r="J189" s="167">
        <f t="shared" si="7"/>
        <v>-1.0759554945804325E-2</v>
      </c>
      <c r="K189" s="168">
        <v>182679.99110399999</v>
      </c>
      <c r="L189" s="168">
        <v>0</v>
      </c>
      <c r="M189" s="168">
        <v>20091.25910246911</v>
      </c>
      <c r="N189" s="168">
        <v>24999.629405682783</v>
      </c>
      <c r="O189" s="168">
        <v>0</v>
      </c>
      <c r="P189" s="169">
        <v>-107310.36</v>
      </c>
      <c r="Q189" s="169">
        <v>-440037.15890558279</v>
      </c>
      <c r="R189" s="170">
        <v>-238098.87565480359</v>
      </c>
      <c r="S189" s="96">
        <v>-581432.14881295618</v>
      </c>
      <c r="T189" s="171">
        <v>209062.72854999293</v>
      </c>
      <c r="U189" s="172">
        <v>-372369.42026296328</v>
      </c>
      <c r="V189" s="172">
        <v>372717.79391239991</v>
      </c>
      <c r="W189" s="71">
        <f t="shared" si="8"/>
        <v>348.37364943663124</v>
      </c>
      <c r="X189" s="173"/>
    </row>
    <row r="190" spans="1:24" s="174" customFormat="1">
      <c r="A190" s="100">
        <v>592</v>
      </c>
      <c r="B190" s="95" t="s">
        <v>188</v>
      </c>
      <c r="C190" s="96">
        <v>3678</v>
      </c>
      <c r="D190" s="96">
        <v>6334342.7400000002</v>
      </c>
      <c r="E190" s="96">
        <v>765026.49209384201</v>
      </c>
      <c r="F190" s="96">
        <v>7099369.2320938427</v>
      </c>
      <c r="G190" s="165">
        <v>1357.49</v>
      </c>
      <c r="H190" s="166">
        <v>4992848.22</v>
      </c>
      <c r="I190" s="166">
        <v>2106521.012093843</v>
      </c>
      <c r="J190" s="167">
        <f t="shared" si="7"/>
        <v>0.29671946101506813</v>
      </c>
      <c r="K190" s="168">
        <v>110346.512512</v>
      </c>
      <c r="L190" s="168">
        <v>0</v>
      </c>
      <c r="M190" s="168">
        <v>27272.966737060062</v>
      </c>
      <c r="N190" s="168">
        <v>47307.206800680004</v>
      </c>
      <c r="O190" s="168">
        <v>0</v>
      </c>
      <c r="P190" s="169">
        <v>-234199.66</v>
      </c>
      <c r="Q190" s="169">
        <v>700227.67995579506</v>
      </c>
      <c r="R190" s="170">
        <v>404739.96026244573</v>
      </c>
      <c r="S190" s="96">
        <v>3162215.6783618233</v>
      </c>
      <c r="T190" s="171">
        <v>1272895.3493896592</v>
      </c>
      <c r="U190" s="172">
        <v>4435111.027751483</v>
      </c>
      <c r="V190" s="172">
        <v>683545.67038096022</v>
      </c>
      <c r="W190" s="71">
        <f t="shared" si="8"/>
        <v>5118656.6981324432</v>
      </c>
      <c r="X190" s="173"/>
    </row>
    <row r="191" spans="1:24" s="174" customFormat="1">
      <c r="A191" s="100">
        <v>593</v>
      </c>
      <c r="B191" s="95" t="s">
        <v>189</v>
      </c>
      <c r="C191" s="96">
        <v>17253</v>
      </c>
      <c r="D191" s="96">
        <v>19424188.979999997</v>
      </c>
      <c r="E191" s="96">
        <v>3405305.5888766246</v>
      </c>
      <c r="F191" s="96">
        <v>22829494.56887662</v>
      </c>
      <c r="G191" s="165">
        <v>1357.49</v>
      </c>
      <c r="H191" s="166">
        <v>23420774.969999999</v>
      </c>
      <c r="I191" s="166">
        <v>-591280.40112337843</v>
      </c>
      <c r="J191" s="167">
        <f t="shared" si="7"/>
        <v>-2.5899846329908206E-2</v>
      </c>
      <c r="K191" s="168">
        <v>0</v>
      </c>
      <c r="L191" s="168">
        <v>0</v>
      </c>
      <c r="M191" s="168">
        <v>225064.99677108185</v>
      </c>
      <c r="N191" s="168">
        <v>355404.9559918872</v>
      </c>
      <c r="O191" s="168">
        <v>0</v>
      </c>
      <c r="P191" s="169">
        <v>-1363534.6416000002</v>
      </c>
      <c r="Q191" s="169">
        <v>-1045970.4923668059</v>
      </c>
      <c r="R191" s="170">
        <v>-1306405.8758758213</v>
      </c>
      <c r="S191" s="96">
        <v>-3726721.4582030363</v>
      </c>
      <c r="T191" s="171">
        <v>5653085.6478352472</v>
      </c>
      <c r="U191" s="172">
        <v>1926364.1896322109</v>
      </c>
      <c r="V191" s="172">
        <v>3239709.5385059109</v>
      </c>
      <c r="W191" s="71">
        <f t="shared" si="8"/>
        <v>5166073.7281381218</v>
      </c>
      <c r="X191" s="173"/>
    </row>
    <row r="192" spans="1:24" s="174" customFormat="1">
      <c r="A192" s="100">
        <v>595</v>
      </c>
      <c r="B192" s="95" t="s">
        <v>190</v>
      </c>
      <c r="C192" s="96">
        <v>4269</v>
      </c>
      <c r="D192" s="96">
        <v>5414492.9699999997</v>
      </c>
      <c r="E192" s="96">
        <v>1351340.1879955907</v>
      </c>
      <c r="F192" s="96">
        <v>6765833.1579955909</v>
      </c>
      <c r="G192" s="165">
        <v>1357.49</v>
      </c>
      <c r="H192" s="166">
        <v>5795124.8099999996</v>
      </c>
      <c r="I192" s="166">
        <v>970708.34799559135</v>
      </c>
      <c r="J192" s="167">
        <f t="shared" si="7"/>
        <v>0.14347210836088192</v>
      </c>
      <c r="K192" s="168">
        <v>512201.51870399999</v>
      </c>
      <c r="L192" s="168">
        <v>0</v>
      </c>
      <c r="M192" s="168">
        <v>46494.257191595272</v>
      </c>
      <c r="N192" s="168">
        <v>79390.117641836172</v>
      </c>
      <c r="O192" s="168">
        <v>0</v>
      </c>
      <c r="P192" s="169">
        <v>-275640.51500000001</v>
      </c>
      <c r="Q192" s="169">
        <v>550834.59223135433</v>
      </c>
      <c r="R192" s="170">
        <v>87729.402139128491</v>
      </c>
      <c r="S192" s="96">
        <v>1971717.7209035056</v>
      </c>
      <c r="T192" s="171">
        <v>1866335.69824971</v>
      </c>
      <c r="U192" s="172">
        <v>3838053.4191532154</v>
      </c>
      <c r="V192" s="172">
        <v>920675.08541005896</v>
      </c>
      <c r="W192" s="71">
        <f t="shared" si="8"/>
        <v>4758728.5045632739</v>
      </c>
      <c r="X192" s="173"/>
    </row>
    <row r="193" spans="1:24" s="174" customFormat="1">
      <c r="A193" s="100">
        <v>598</v>
      </c>
      <c r="B193" s="95" t="s">
        <v>191</v>
      </c>
      <c r="C193" s="96">
        <v>19097</v>
      </c>
      <c r="D193" s="96">
        <v>27862768.270000003</v>
      </c>
      <c r="E193" s="96">
        <v>8252688.4834571751</v>
      </c>
      <c r="F193" s="96">
        <v>36115456.753457181</v>
      </c>
      <c r="G193" s="165">
        <v>1357.49</v>
      </c>
      <c r="H193" s="166">
        <v>25923986.530000001</v>
      </c>
      <c r="I193" s="166">
        <v>10191470.22345718</v>
      </c>
      <c r="J193" s="167">
        <f t="shared" si="7"/>
        <v>0.28219137011140233</v>
      </c>
      <c r="K193" s="168">
        <v>0</v>
      </c>
      <c r="L193" s="168">
        <v>0</v>
      </c>
      <c r="M193" s="168">
        <v>332446.92277240707</v>
      </c>
      <c r="N193" s="168">
        <v>307876.06486330647</v>
      </c>
      <c r="O193" s="168">
        <v>0</v>
      </c>
      <c r="P193" s="169">
        <v>-1486029.02</v>
      </c>
      <c r="Q193" s="169">
        <v>-3544871.6600922244</v>
      </c>
      <c r="R193" s="170">
        <v>-1489738.2939557391</v>
      </c>
      <c r="S193" s="96">
        <v>4311154.2370449305</v>
      </c>
      <c r="T193" s="171">
        <v>808797.65655805869</v>
      </c>
      <c r="U193" s="172">
        <v>5119951.8936029896</v>
      </c>
      <c r="V193" s="172">
        <v>2943456.3429157478</v>
      </c>
      <c r="W193" s="71">
        <f t="shared" si="8"/>
        <v>8063408.2365187369</v>
      </c>
      <c r="X193" s="173"/>
    </row>
    <row r="194" spans="1:24" s="174" customFormat="1">
      <c r="A194" s="100">
        <v>599</v>
      </c>
      <c r="B194" s="95" t="s">
        <v>192</v>
      </c>
      <c r="C194" s="96">
        <v>11172</v>
      </c>
      <c r="D194" s="96">
        <v>24152329.57</v>
      </c>
      <c r="E194" s="96">
        <v>4434693.1937636491</v>
      </c>
      <c r="F194" s="96">
        <v>28587022.763763651</v>
      </c>
      <c r="G194" s="165">
        <v>1357.49</v>
      </c>
      <c r="H194" s="166">
        <v>15165878.279999999</v>
      </c>
      <c r="I194" s="166">
        <v>13421144.483763652</v>
      </c>
      <c r="J194" s="167">
        <f t="shared" si="7"/>
        <v>0.46948381420033819</v>
      </c>
      <c r="K194" s="168">
        <v>0</v>
      </c>
      <c r="L194" s="168">
        <v>0</v>
      </c>
      <c r="M194" s="168">
        <v>120026.75735943917</v>
      </c>
      <c r="N194" s="168">
        <v>128938.90197910175</v>
      </c>
      <c r="O194" s="168">
        <v>52561.525670460149</v>
      </c>
      <c r="P194" s="169">
        <v>-426479.88</v>
      </c>
      <c r="Q194" s="169">
        <v>-2554467.4506620141</v>
      </c>
      <c r="R194" s="170">
        <v>-2285252.8109904737</v>
      </c>
      <c r="S194" s="96">
        <v>8456471.5271201655</v>
      </c>
      <c r="T194" s="171">
        <v>5130962.0440997109</v>
      </c>
      <c r="U194" s="172">
        <v>13587433.571219876</v>
      </c>
      <c r="V194" s="172">
        <v>1891900.62940578</v>
      </c>
      <c r="W194" s="71">
        <f t="shared" si="8"/>
        <v>15479334.200625656</v>
      </c>
      <c r="X194" s="173"/>
    </row>
    <row r="195" spans="1:24" s="174" customFormat="1">
      <c r="A195" s="100">
        <v>601</v>
      </c>
      <c r="B195" s="95" t="s">
        <v>193</v>
      </c>
      <c r="C195" s="96">
        <v>3873</v>
      </c>
      <c r="D195" s="96">
        <v>5263208.46</v>
      </c>
      <c r="E195" s="96">
        <v>1230625.6414768177</v>
      </c>
      <c r="F195" s="96">
        <v>6493834.1014768174</v>
      </c>
      <c r="G195" s="165">
        <v>1357.49</v>
      </c>
      <c r="H195" s="166">
        <v>5257558.7700000005</v>
      </c>
      <c r="I195" s="166">
        <v>1236275.3314768169</v>
      </c>
      <c r="J195" s="167">
        <f t="shared" si="7"/>
        <v>0.1903767962282352</v>
      </c>
      <c r="K195" s="168">
        <v>526324.185528</v>
      </c>
      <c r="L195" s="168">
        <v>0</v>
      </c>
      <c r="M195" s="168">
        <v>47715.110925875022</v>
      </c>
      <c r="N195" s="168">
        <v>55946.556363751253</v>
      </c>
      <c r="O195" s="168">
        <v>0</v>
      </c>
      <c r="P195" s="169">
        <v>-209510.55000000002</v>
      </c>
      <c r="Q195" s="169">
        <v>1241476.9640137814</v>
      </c>
      <c r="R195" s="170">
        <v>769734.45538456447</v>
      </c>
      <c r="S195" s="96">
        <v>3667962.0536927888</v>
      </c>
      <c r="T195" s="171">
        <v>1378844.3445968695</v>
      </c>
      <c r="U195" s="172">
        <v>5046806.3982896581</v>
      </c>
      <c r="V195" s="172">
        <v>827680.3005709633</v>
      </c>
      <c r="W195" s="71">
        <f t="shared" si="8"/>
        <v>5874486.6988606211</v>
      </c>
      <c r="X195" s="173"/>
    </row>
    <row r="196" spans="1:24" s="174" customFormat="1">
      <c r="A196" s="100">
        <v>604</v>
      </c>
      <c r="B196" s="95" t="s">
        <v>194</v>
      </c>
      <c r="C196" s="96">
        <v>20206</v>
      </c>
      <c r="D196" s="96">
        <v>36845978.869999997</v>
      </c>
      <c r="E196" s="96">
        <v>2589030.2753174962</v>
      </c>
      <c r="F196" s="96">
        <v>39435009.145317495</v>
      </c>
      <c r="G196" s="165">
        <v>1357.49</v>
      </c>
      <c r="H196" s="166">
        <v>27429442.940000001</v>
      </c>
      <c r="I196" s="166">
        <v>12005566.205317494</v>
      </c>
      <c r="J196" s="167">
        <f t="shared" si="7"/>
        <v>0.30443929050649232</v>
      </c>
      <c r="K196" s="168">
        <v>0</v>
      </c>
      <c r="L196" s="168">
        <v>0</v>
      </c>
      <c r="M196" s="168">
        <v>256278.49415719908</v>
      </c>
      <c r="N196" s="168">
        <v>430614.73701693962</v>
      </c>
      <c r="O196" s="168">
        <v>287527.3952473742</v>
      </c>
      <c r="P196" s="169">
        <v>-1281459.05</v>
      </c>
      <c r="Q196" s="169">
        <v>4126406.0276300306</v>
      </c>
      <c r="R196" s="170">
        <v>2326307.6639125608</v>
      </c>
      <c r="S196" s="96">
        <v>18151241.4732816</v>
      </c>
      <c r="T196" s="171">
        <v>-213481.11431484594</v>
      </c>
      <c r="U196" s="172">
        <v>17937760.358966753</v>
      </c>
      <c r="V196" s="172">
        <v>2032242.460903574</v>
      </c>
      <c r="W196" s="71">
        <f t="shared" si="8"/>
        <v>19970002.819870327</v>
      </c>
      <c r="X196" s="173"/>
    </row>
    <row r="197" spans="1:24" s="174" customFormat="1">
      <c r="A197" s="100">
        <v>607</v>
      </c>
      <c r="B197" s="95" t="s">
        <v>195</v>
      </c>
      <c r="C197" s="96">
        <v>4161</v>
      </c>
      <c r="D197" s="96">
        <v>5108433.6800000006</v>
      </c>
      <c r="E197" s="96">
        <v>1170419.6583042149</v>
      </c>
      <c r="F197" s="96">
        <v>6278853.338304216</v>
      </c>
      <c r="G197" s="165">
        <v>1357.49</v>
      </c>
      <c r="H197" s="166">
        <v>5648515.8899999997</v>
      </c>
      <c r="I197" s="166">
        <v>630337.44830421638</v>
      </c>
      <c r="J197" s="167">
        <f t="shared" si="7"/>
        <v>0.10039053539582389</v>
      </c>
      <c r="K197" s="168">
        <v>157136.04838399999</v>
      </c>
      <c r="L197" s="168">
        <v>0</v>
      </c>
      <c r="M197" s="168">
        <v>42967.828553309395</v>
      </c>
      <c r="N197" s="168">
        <v>70408.158500922829</v>
      </c>
      <c r="O197" s="168">
        <v>0</v>
      </c>
      <c r="P197" s="169">
        <v>-266252.13500000001</v>
      </c>
      <c r="Q197" s="169">
        <v>225680.48616045047</v>
      </c>
      <c r="R197" s="170">
        <v>347163.63301868807</v>
      </c>
      <c r="S197" s="96">
        <v>1207441.4679215872</v>
      </c>
      <c r="T197" s="171">
        <v>2484232.2701884126</v>
      </c>
      <c r="U197" s="172">
        <v>3691673.7381099998</v>
      </c>
      <c r="V197" s="172">
        <v>906939.72853191267</v>
      </c>
      <c r="W197" s="71">
        <f t="shared" si="8"/>
        <v>4598613.4666419122</v>
      </c>
      <c r="X197" s="173"/>
    </row>
    <row r="198" spans="1:24" s="174" customFormat="1">
      <c r="A198" s="100">
        <v>608</v>
      </c>
      <c r="B198" s="95" t="s">
        <v>196</v>
      </c>
      <c r="C198" s="96">
        <v>2013</v>
      </c>
      <c r="D198" s="96">
        <v>2706896.7</v>
      </c>
      <c r="E198" s="96">
        <v>443515.58036140318</v>
      </c>
      <c r="F198" s="96">
        <v>3150412.2803614032</v>
      </c>
      <c r="G198" s="165">
        <v>1357.49</v>
      </c>
      <c r="H198" s="166">
        <v>2732627.37</v>
      </c>
      <c r="I198" s="166">
        <v>417784.91036140313</v>
      </c>
      <c r="J198" s="167">
        <f t="shared" si="7"/>
        <v>0.13261277356164838</v>
      </c>
      <c r="K198" s="168">
        <v>13312.339392</v>
      </c>
      <c r="L198" s="168">
        <v>0</v>
      </c>
      <c r="M198" s="168">
        <v>18445.295716830777</v>
      </c>
      <c r="N198" s="168">
        <v>25913.815707705475</v>
      </c>
      <c r="O198" s="168">
        <v>0</v>
      </c>
      <c r="P198" s="169">
        <v>-102942.45999999999</v>
      </c>
      <c r="Q198" s="169">
        <v>212942.6898763139</v>
      </c>
      <c r="R198" s="170">
        <v>113798.98466249046</v>
      </c>
      <c r="S198" s="96">
        <v>699255.57571674371</v>
      </c>
      <c r="T198" s="171">
        <v>914575.95042373368</v>
      </c>
      <c r="U198" s="172">
        <v>1613831.5261404775</v>
      </c>
      <c r="V198" s="172">
        <v>409863.23166161013</v>
      </c>
      <c r="W198" s="71">
        <f t="shared" si="8"/>
        <v>2023694.7578020876</v>
      </c>
      <c r="X198" s="173"/>
    </row>
    <row r="199" spans="1:24" s="174" customFormat="1">
      <c r="A199" s="100">
        <v>609</v>
      </c>
      <c r="B199" s="95" t="s">
        <v>197</v>
      </c>
      <c r="C199" s="96">
        <v>83482</v>
      </c>
      <c r="D199" s="96">
        <v>110110867.33999999</v>
      </c>
      <c r="E199" s="96">
        <v>15076214.619568804</v>
      </c>
      <c r="F199" s="96">
        <v>125187081.9595688</v>
      </c>
      <c r="G199" s="165">
        <v>1357.49</v>
      </c>
      <c r="H199" s="166">
        <v>113325980.18000001</v>
      </c>
      <c r="I199" s="166">
        <v>11861101.779568791</v>
      </c>
      <c r="J199" s="167">
        <f t="shared" si="7"/>
        <v>9.4747010585321631E-2</v>
      </c>
      <c r="K199" s="168">
        <v>0</v>
      </c>
      <c r="L199" s="168">
        <v>0</v>
      </c>
      <c r="M199" s="168">
        <v>1103422.4253957721</v>
      </c>
      <c r="N199" s="168">
        <v>1486486.9032624858</v>
      </c>
      <c r="O199" s="168">
        <v>0</v>
      </c>
      <c r="P199" s="169">
        <v>-6992075.0405000001</v>
      </c>
      <c r="Q199" s="169">
        <v>-10473797.254036156</v>
      </c>
      <c r="R199" s="170">
        <v>-1578497.5974366355</v>
      </c>
      <c r="S199" s="96">
        <v>-4593358.7837457433</v>
      </c>
      <c r="T199" s="171">
        <v>25043326.249188289</v>
      </c>
      <c r="U199" s="172">
        <v>20449967.465442546</v>
      </c>
      <c r="V199" s="172">
        <v>13133679.006465396</v>
      </c>
      <c r="W199" s="71">
        <f t="shared" si="8"/>
        <v>33583646.471907943</v>
      </c>
      <c r="X199" s="173"/>
    </row>
    <row r="200" spans="1:24" s="174" customFormat="1">
      <c r="A200" s="100">
        <v>611</v>
      </c>
      <c r="B200" s="95" t="s">
        <v>198</v>
      </c>
      <c r="C200" s="96">
        <v>5066</v>
      </c>
      <c r="D200" s="96">
        <v>9283427.7699999996</v>
      </c>
      <c r="E200" s="96">
        <v>792203.83864310326</v>
      </c>
      <c r="F200" s="96">
        <v>10075631.608643103</v>
      </c>
      <c r="G200" s="165">
        <v>1357.49</v>
      </c>
      <c r="H200" s="166">
        <v>6877044.3399999999</v>
      </c>
      <c r="I200" s="166">
        <v>3198587.2686431035</v>
      </c>
      <c r="J200" s="167">
        <f t="shared" si="7"/>
        <v>0.31745774288723333</v>
      </c>
      <c r="K200" s="168">
        <v>0</v>
      </c>
      <c r="L200" s="168">
        <v>0</v>
      </c>
      <c r="M200" s="168">
        <v>27613.98323286332</v>
      </c>
      <c r="N200" s="168">
        <v>77421.964118143354</v>
      </c>
      <c r="O200" s="168">
        <v>0</v>
      </c>
      <c r="P200" s="169">
        <v>-269901.31</v>
      </c>
      <c r="Q200" s="169">
        <v>202651.87123917049</v>
      </c>
      <c r="R200" s="169">
        <v>37990.649593068498</v>
      </c>
      <c r="S200" s="96">
        <v>3274364.4268263495</v>
      </c>
      <c r="T200" s="171">
        <v>1396095.2808983086</v>
      </c>
      <c r="U200" s="172">
        <v>4670459.7077246578</v>
      </c>
      <c r="V200" s="172">
        <v>754690.1209551997</v>
      </c>
      <c r="W200" s="71">
        <f t="shared" si="8"/>
        <v>5425149.8286798578</v>
      </c>
      <c r="X200" s="173"/>
    </row>
    <row r="201" spans="1:24" s="174" customFormat="1">
      <c r="A201" s="100">
        <v>614</v>
      </c>
      <c r="B201" s="95" t="s">
        <v>199</v>
      </c>
      <c r="C201" s="96">
        <v>3066</v>
      </c>
      <c r="D201" s="96">
        <v>2426475</v>
      </c>
      <c r="E201" s="96">
        <v>2717846.9116842262</v>
      </c>
      <c r="F201" s="96">
        <v>5144321.9116842262</v>
      </c>
      <c r="G201" s="165">
        <v>1357.49</v>
      </c>
      <c r="H201" s="166">
        <v>4162064.34</v>
      </c>
      <c r="I201" s="166">
        <v>982257.57168422639</v>
      </c>
      <c r="J201" s="167">
        <f t="shared" si="7"/>
        <v>0.19094014498844611</v>
      </c>
      <c r="K201" s="168">
        <v>1013735.519328</v>
      </c>
      <c r="L201" s="168">
        <v>0</v>
      </c>
      <c r="M201" s="168">
        <v>35952.010000902832</v>
      </c>
      <c r="N201" s="168">
        <v>42776.667694296993</v>
      </c>
      <c r="O201" s="168">
        <v>0</v>
      </c>
      <c r="P201" s="169">
        <v>-131995.505</v>
      </c>
      <c r="Q201" s="169">
        <v>-495896.88494806981</v>
      </c>
      <c r="R201" s="170">
        <v>-318676.4685570306</v>
      </c>
      <c r="S201" s="96">
        <v>1128152.9102023258</v>
      </c>
      <c r="T201" s="171">
        <v>1632673.4429554346</v>
      </c>
      <c r="U201" s="172">
        <v>2760826.3531577606</v>
      </c>
      <c r="V201" s="172">
        <v>733814.21810733457</v>
      </c>
      <c r="W201" s="71">
        <f t="shared" si="8"/>
        <v>3494640.5712650949</v>
      </c>
      <c r="X201" s="173"/>
    </row>
    <row r="202" spans="1:24" s="174" customFormat="1">
      <c r="A202" s="100">
        <v>615</v>
      </c>
      <c r="B202" s="95" t="s">
        <v>200</v>
      </c>
      <c r="C202" s="96">
        <v>7702</v>
      </c>
      <c r="D202" s="96">
        <v>11166589.630000001</v>
      </c>
      <c r="E202" s="96">
        <v>5341253.290433838</v>
      </c>
      <c r="F202" s="96">
        <v>16507842.920433838</v>
      </c>
      <c r="G202" s="165">
        <v>1357.49</v>
      </c>
      <c r="H202" s="166">
        <v>10455387.98</v>
      </c>
      <c r="I202" s="166">
        <v>6052454.9404338375</v>
      </c>
      <c r="J202" s="167">
        <f t="shared" si="7"/>
        <v>0.36664117593110551</v>
      </c>
      <c r="K202" s="168">
        <v>2158912.868576</v>
      </c>
      <c r="L202" s="168">
        <v>0</v>
      </c>
      <c r="M202" s="168">
        <v>97144.577594336457</v>
      </c>
      <c r="N202" s="168">
        <v>102537.58038655942</v>
      </c>
      <c r="O202" s="168">
        <v>0</v>
      </c>
      <c r="P202" s="169">
        <v>-475680.3297</v>
      </c>
      <c r="Q202" s="169">
        <v>2081542.1113408031</v>
      </c>
      <c r="R202" s="170">
        <v>519200.06404641783</v>
      </c>
      <c r="S202" s="96">
        <v>10536111.812677953</v>
      </c>
      <c r="T202" s="171">
        <v>3203761.2942289421</v>
      </c>
      <c r="U202" s="172">
        <v>13739873.106906895</v>
      </c>
      <c r="V202" s="172">
        <v>1537268.2292214101</v>
      </c>
      <c r="W202" s="71">
        <f t="shared" si="8"/>
        <v>15277141.336128306</v>
      </c>
      <c r="X202" s="173"/>
    </row>
    <row r="203" spans="1:24" s="174" customFormat="1">
      <c r="A203" s="100">
        <v>616</v>
      </c>
      <c r="B203" s="95" t="s">
        <v>201</v>
      </c>
      <c r="C203" s="96">
        <v>1848</v>
      </c>
      <c r="D203" s="96">
        <v>2688566.5199999996</v>
      </c>
      <c r="E203" s="96">
        <v>375342.8512583003</v>
      </c>
      <c r="F203" s="96">
        <v>3063909.3712582998</v>
      </c>
      <c r="G203" s="165">
        <v>1357.49</v>
      </c>
      <c r="H203" s="166">
        <v>2508641.52</v>
      </c>
      <c r="I203" s="166">
        <v>555267.85125829978</v>
      </c>
      <c r="J203" s="167">
        <f t="shared" si="7"/>
        <v>0.18122854953449877</v>
      </c>
      <c r="K203" s="168">
        <v>0</v>
      </c>
      <c r="L203" s="168">
        <v>0</v>
      </c>
      <c r="M203" s="168">
        <v>14744.645980241672</v>
      </c>
      <c r="N203" s="168">
        <v>27380.564668291576</v>
      </c>
      <c r="O203" s="168">
        <v>0</v>
      </c>
      <c r="P203" s="169">
        <v>-95302.48</v>
      </c>
      <c r="Q203" s="169">
        <v>-38503.108451899709</v>
      </c>
      <c r="R203" s="170">
        <v>-53997.762741168663</v>
      </c>
      <c r="S203" s="96">
        <v>409589.71071376459</v>
      </c>
      <c r="T203" s="171">
        <v>782996.93279477826</v>
      </c>
      <c r="U203" s="172">
        <v>1192586.6435085428</v>
      </c>
      <c r="V203" s="172">
        <v>378607.00299649104</v>
      </c>
      <c r="W203" s="71">
        <f t="shared" si="8"/>
        <v>1571193.6465050338</v>
      </c>
      <c r="X203" s="173"/>
    </row>
    <row r="204" spans="1:24" s="174" customFormat="1">
      <c r="A204" s="100">
        <v>619</v>
      </c>
      <c r="B204" s="95" t="s">
        <v>202</v>
      </c>
      <c r="C204" s="96">
        <v>2721</v>
      </c>
      <c r="D204" s="96">
        <v>3308776.9799999995</v>
      </c>
      <c r="E204" s="96">
        <v>610123.23607053491</v>
      </c>
      <c r="F204" s="96">
        <v>3918900.2160705347</v>
      </c>
      <c r="G204" s="165">
        <v>1357.49</v>
      </c>
      <c r="H204" s="166">
        <v>3693730.29</v>
      </c>
      <c r="I204" s="166">
        <v>225169.92607053462</v>
      </c>
      <c r="J204" s="167">
        <f t="shared" ref="J204:J267" si="9">I204/F204</f>
        <v>5.7457427761789658E-2</v>
      </c>
      <c r="K204" s="168">
        <v>79738.912255999996</v>
      </c>
      <c r="L204" s="168">
        <v>0</v>
      </c>
      <c r="M204" s="168">
        <v>29082.968968436624</v>
      </c>
      <c r="N204" s="168">
        <v>52790.005833427749</v>
      </c>
      <c r="O204" s="168">
        <v>0</v>
      </c>
      <c r="P204" s="169">
        <v>-171073.125</v>
      </c>
      <c r="Q204" s="169">
        <v>892726.6301944725</v>
      </c>
      <c r="R204" s="170">
        <v>516770.27323203173</v>
      </c>
      <c r="S204" s="96">
        <v>1625205.5915549032</v>
      </c>
      <c r="T204" s="171">
        <v>1708005.3365643404</v>
      </c>
      <c r="U204" s="172">
        <v>3333210.9281192436</v>
      </c>
      <c r="V204" s="172">
        <v>632756.91856675525</v>
      </c>
      <c r="W204" s="71">
        <f t="shared" ref="W204:W267" si="10">U204+V204</f>
        <v>3965967.8466859991</v>
      </c>
      <c r="X204" s="173"/>
    </row>
    <row r="205" spans="1:24" s="174" customFormat="1">
      <c r="A205" s="100">
        <v>620</v>
      </c>
      <c r="B205" s="95" t="s">
        <v>203</v>
      </c>
      <c r="C205" s="96">
        <v>2446</v>
      </c>
      <c r="D205" s="96">
        <v>2210358.4899999998</v>
      </c>
      <c r="E205" s="96">
        <v>2226330.5494223139</v>
      </c>
      <c r="F205" s="96">
        <v>4436689.0394223137</v>
      </c>
      <c r="G205" s="165">
        <v>1357.49</v>
      </c>
      <c r="H205" s="166">
        <v>3320420.54</v>
      </c>
      <c r="I205" s="166">
        <v>1116268.4994223136</v>
      </c>
      <c r="J205" s="167">
        <f t="shared" si="9"/>
        <v>0.25159944487965719</v>
      </c>
      <c r="K205" s="168">
        <v>806826.48451200011</v>
      </c>
      <c r="L205" s="168">
        <v>0</v>
      </c>
      <c r="M205" s="168">
        <v>27907.786405801864</v>
      </c>
      <c r="N205" s="168">
        <v>38110.834459005979</v>
      </c>
      <c r="O205" s="168">
        <v>0</v>
      </c>
      <c r="P205" s="169">
        <v>-134394.565</v>
      </c>
      <c r="Q205" s="169">
        <v>499529.01254174334</v>
      </c>
      <c r="R205" s="170">
        <v>527306.17092637927</v>
      </c>
      <c r="S205" s="96">
        <v>2881554.2232672442</v>
      </c>
      <c r="T205" s="171">
        <v>567652.84415189689</v>
      </c>
      <c r="U205" s="172">
        <v>3449207.0674191411</v>
      </c>
      <c r="V205" s="172">
        <v>550869.61068146094</v>
      </c>
      <c r="W205" s="71">
        <f t="shared" si="10"/>
        <v>4000076.6781006018</v>
      </c>
      <c r="X205" s="173"/>
    </row>
    <row r="206" spans="1:24" s="174" customFormat="1">
      <c r="A206" s="100">
        <v>623</v>
      </c>
      <c r="B206" s="95" t="s">
        <v>204</v>
      </c>
      <c r="C206" s="96">
        <v>2117</v>
      </c>
      <c r="D206" s="96">
        <v>1419899.63</v>
      </c>
      <c r="E206" s="96">
        <v>1665568.730717133</v>
      </c>
      <c r="F206" s="96">
        <v>3085468.3607171327</v>
      </c>
      <c r="G206" s="165">
        <v>1357.49</v>
      </c>
      <c r="H206" s="166">
        <v>2873806.33</v>
      </c>
      <c r="I206" s="166">
        <v>211662.03071713261</v>
      </c>
      <c r="J206" s="167">
        <f t="shared" si="9"/>
        <v>6.8599643869930199E-2</v>
      </c>
      <c r="K206" s="168">
        <v>676572.80905600009</v>
      </c>
      <c r="L206" s="168">
        <v>0</v>
      </c>
      <c r="M206" s="168">
        <v>21737.779019850903</v>
      </c>
      <c r="N206" s="168">
        <v>39240.051232583472</v>
      </c>
      <c r="O206" s="168">
        <v>0</v>
      </c>
      <c r="P206" s="169">
        <v>-110668.935</v>
      </c>
      <c r="Q206" s="169">
        <v>400572.55295975233</v>
      </c>
      <c r="R206" s="170">
        <v>71766.752767928032</v>
      </c>
      <c r="S206" s="96">
        <v>1310883.0407532474</v>
      </c>
      <c r="T206" s="171">
        <v>-113222.82242830079</v>
      </c>
      <c r="U206" s="172">
        <v>1197660.2183249467</v>
      </c>
      <c r="V206" s="172">
        <v>458320.59384433867</v>
      </c>
      <c r="W206" s="71">
        <f t="shared" si="10"/>
        <v>1655980.8121692855</v>
      </c>
      <c r="X206" s="173"/>
    </row>
    <row r="207" spans="1:24" s="174" customFormat="1">
      <c r="A207" s="100">
        <v>624</v>
      </c>
      <c r="B207" s="95" t="s">
        <v>205</v>
      </c>
      <c r="C207" s="96">
        <v>5119</v>
      </c>
      <c r="D207" s="96">
        <v>7656780.7800000003</v>
      </c>
      <c r="E207" s="96">
        <v>1308251.9568764288</v>
      </c>
      <c r="F207" s="96">
        <v>8965032.7368764281</v>
      </c>
      <c r="G207" s="165">
        <v>1357.49</v>
      </c>
      <c r="H207" s="166">
        <v>6948991.3099999996</v>
      </c>
      <c r="I207" s="166">
        <v>2016041.4268764285</v>
      </c>
      <c r="J207" s="167">
        <f t="shared" si="9"/>
        <v>0.22487831177500553</v>
      </c>
      <c r="K207" s="168">
        <v>0</v>
      </c>
      <c r="L207" s="168">
        <v>0</v>
      </c>
      <c r="M207" s="168">
        <v>34072.674768680954</v>
      </c>
      <c r="N207" s="168">
        <v>89383.330509303079</v>
      </c>
      <c r="O207" s="168">
        <v>0</v>
      </c>
      <c r="P207" s="169">
        <v>-277778.79749999999</v>
      </c>
      <c r="Q207" s="169">
        <v>1320733.7573591806</v>
      </c>
      <c r="R207" s="170">
        <v>1302198.4133014437</v>
      </c>
      <c r="S207" s="96">
        <v>4484650.8053150363</v>
      </c>
      <c r="T207" s="171">
        <v>1166085.9696134075</v>
      </c>
      <c r="U207" s="172">
        <v>5650736.7749284441</v>
      </c>
      <c r="V207" s="172">
        <v>710985.61722981662</v>
      </c>
      <c r="W207" s="71">
        <f t="shared" si="10"/>
        <v>6361722.3921582606</v>
      </c>
      <c r="X207" s="173"/>
    </row>
    <row r="208" spans="1:24" s="174" customFormat="1">
      <c r="A208" s="100">
        <v>625</v>
      </c>
      <c r="B208" s="95" t="s">
        <v>206</v>
      </c>
      <c r="C208" s="96">
        <v>3048</v>
      </c>
      <c r="D208" s="96">
        <v>4902130.6900000004</v>
      </c>
      <c r="E208" s="96">
        <v>891418.97125139518</v>
      </c>
      <c r="F208" s="96">
        <v>5793549.6612513959</v>
      </c>
      <c r="G208" s="165">
        <v>1357.49</v>
      </c>
      <c r="H208" s="166">
        <v>4137629.52</v>
      </c>
      <c r="I208" s="166">
        <v>1655920.1412513959</v>
      </c>
      <c r="J208" s="167">
        <f t="shared" si="9"/>
        <v>0.28582134236745632</v>
      </c>
      <c r="K208" s="168">
        <v>162410.89996799998</v>
      </c>
      <c r="L208" s="168">
        <v>0</v>
      </c>
      <c r="M208" s="168">
        <v>34366.052723294852</v>
      </c>
      <c r="N208" s="168">
        <v>40703.361095763961</v>
      </c>
      <c r="O208" s="168">
        <v>0</v>
      </c>
      <c r="P208" s="169">
        <v>-138841.47500000001</v>
      </c>
      <c r="Q208" s="169">
        <v>803389.54815674876</v>
      </c>
      <c r="R208" s="170">
        <v>542441.99206323118</v>
      </c>
      <c r="S208" s="96">
        <v>3100390.5202584346</v>
      </c>
      <c r="T208" s="171">
        <v>503840.47888829262</v>
      </c>
      <c r="U208" s="172">
        <v>3604230.9991467274</v>
      </c>
      <c r="V208" s="172">
        <v>534789.87884295883</v>
      </c>
      <c r="W208" s="71">
        <f t="shared" si="10"/>
        <v>4139020.8779896861</v>
      </c>
      <c r="X208" s="173"/>
    </row>
    <row r="209" spans="1:24" s="174" customFormat="1">
      <c r="A209" s="100">
        <v>626</v>
      </c>
      <c r="B209" s="95" t="s">
        <v>207</v>
      </c>
      <c r="C209" s="96">
        <v>4964</v>
      </c>
      <c r="D209" s="96">
        <v>6677896.1499999994</v>
      </c>
      <c r="E209" s="96">
        <v>1598939.8966901463</v>
      </c>
      <c r="F209" s="96">
        <v>8276836.0466901455</v>
      </c>
      <c r="G209" s="165">
        <v>1357.49</v>
      </c>
      <c r="H209" s="166">
        <v>6738580.3600000003</v>
      </c>
      <c r="I209" s="166">
        <v>1538255.6866901452</v>
      </c>
      <c r="J209" s="167">
        <f t="shared" si="9"/>
        <v>0.18585068956455697</v>
      </c>
      <c r="K209" s="168">
        <v>574532.80403200001</v>
      </c>
      <c r="L209" s="168">
        <v>0</v>
      </c>
      <c r="M209" s="168">
        <v>57926.01668345603</v>
      </c>
      <c r="N209" s="168">
        <v>98495.934790882689</v>
      </c>
      <c r="O209" s="168">
        <v>0</v>
      </c>
      <c r="P209" s="169">
        <v>-315902.13500000001</v>
      </c>
      <c r="Q209" s="169">
        <v>-129950.92760049464</v>
      </c>
      <c r="R209" s="170">
        <v>-232392.41520157669</v>
      </c>
      <c r="S209" s="96">
        <v>1590964.9643944125</v>
      </c>
      <c r="T209" s="171">
        <v>-37431.813459974699</v>
      </c>
      <c r="U209" s="172">
        <v>1553533.1509344378</v>
      </c>
      <c r="V209" s="172">
        <v>929455.71584923344</v>
      </c>
      <c r="W209" s="71">
        <f t="shared" si="10"/>
        <v>2482988.8667836711</v>
      </c>
      <c r="X209" s="173"/>
    </row>
    <row r="210" spans="1:24" s="174" customFormat="1">
      <c r="A210" s="100">
        <v>630</v>
      </c>
      <c r="B210" s="95" t="s">
        <v>208</v>
      </c>
      <c r="C210" s="96">
        <v>1631</v>
      </c>
      <c r="D210" s="96">
        <v>3269563.6300000004</v>
      </c>
      <c r="E210" s="96">
        <v>854705.82317574392</v>
      </c>
      <c r="F210" s="96">
        <v>4124269.453175744</v>
      </c>
      <c r="G210" s="165">
        <v>1357.49</v>
      </c>
      <c r="H210" s="166">
        <v>2214066.19</v>
      </c>
      <c r="I210" s="166">
        <v>1910203.2631757441</v>
      </c>
      <c r="J210" s="167">
        <f t="shared" si="9"/>
        <v>0.4631616059190462</v>
      </c>
      <c r="K210" s="168">
        <v>488729.09780799999</v>
      </c>
      <c r="L210" s="168">
        <v>0</v>
      </c>
      <c r="M210" s="168">
        <v>25997.832246745726</v>
      </c>
      <c r="N210" s="168">
        <v>25418.219876618139</v>
      </c>
      <c r="O210" s="168">
        <v>25469.447095638894</v>
      </c>
      <c r="P210" s="169">
        <v>-66993.88</v>
      </c>
      <c r="Q210" s="169">
        <v>-319839.7151869231</v>
      </c>
      <c r="R210" s="170">
        <v>-445625.82495327824</v>
      </c>
      <c r="S210" s="96">
        <v>1643358.4400625457</v>
      </c>
      <c r="T210" s="171">
        <v>482700.19705387921</v>
      </c>
      <c r="U210" s="172">
        <v>2126058.6371164247</v>
      </c>
      <c r="V210" s="172">
        <v>279874.2270486512</v>
      </c>
      <c r="W210" s="71">
        <f t="shared" si="10"/>
        <v>2405932.8641650761</v>
      </c>
      <c r="X210" s="173"/>
    </row>
    <row r="211" spans="1:24" s="174" customFormat="1">
      <c r="A211" s="100">
        <v>631</v>
      </c>
      <c r="B211" s="95" t="s">
        <v>209</v>
      </c>
      <c r="C211" s="96">
        <v>1985</v>
      </c>
      <c r="D211" s="96">
        <v>2806963.2100000004</v>
      </c>
      <c r="E211" s="96">
        <v>348776.61627143854</v>
      </c>
      <c r="F211" s="96">
        <v>3155739.826271439</v>
      </c>
      <c r="G211" s="165">
        <v>1357.49</v>
      </c>
      <c r="H211" s="166">
        <v>2694617.65</v>
      </c>
      <c r="I211" s="166">
        <v>461122.17627143906</v>
      </c>
      <c r="J211" s="167">
        <f t="shared" si="9"/>
        <v>0.14612173425470973</v>
      </c>
      <c r="K211" s="168">
        <v>0</v>
      </c>
      <c r="L211" s="168">
        <v>0</v>
      </c>
      <c r="M211" s="168">
        <v>14527.867835623685</v>
      </c>
      <c r="N211" s="168">
        <v>14507.347275638955</v>
      </c>
      <c r="O211" s="168">
        <v>0</v>
      </c>
      <c r="P211" s="169">
        <v>-78867.205000000002</v>
      </c>
      <c r="Q211" s="169">
        <v>653785.11475840921</v>
      </c>
      <c r="R211" s="170">
        <v>614060.86519247526</v>
      </c>
      <c r="S211" s="96">
        <v>1679136.166333586</v>
      </c>
      <c r="T211" s="171">
        <v>594947.70009668847</v>
      </c>
      <c r="U211" s="172">
        <v>2274083.8664302742</v>
      </c>
      <c r="V211" s="172">
        <v>335090.78077581117</v>
      </c>
      <c r="W211" s="71">
        <f t="shared" si="10"/>
        <v>2609174.6472060853</v>
      </c>
      <c r="X211" s="173"/>
    </row>
    <row r="212" spans="1:24" s="174" customFormat="1">
      <c r="A212" s="100">
        <v>635</v>
      </c>
      <c r="B212" s="95" t="s">
        <v>210</v>
      </c>
      <c r="C212" s="96">
        <v>6439</v>
      </c>
      <c r="D212" s="96">
        <v>8945149.1700000018</v>
      </c>
      <c r="E212" s="96">
        <v>1215800.320354433</v>
      </c>
      <c r="F212" s="96">
        <v>10160949.490354436</v>
      </c>
      <c r="G212" s="165">
        <v>1357.49</v>
      </c>
      <c r="H212" s="166">
        <v>8740878.1099999994</v>
      </c>
      <c r="I212" s="166">
        <v>1420071.3803544361</v>
      </c>
      <c r="J212" s="167">
        <f t="shared" si="9"/>
        <v>0.1397577442642027</v>
      </c>
      <c r="K212" s="168">
        <v>154193.54822399997</v>
      </c>
      <c r="L212" s="168">
        <v>0</v>
      </c>
      <c r="M212" s="168">
        <v>58852.983581632885</v>
      </c>
      <c r="N212" s="168">
        <v>109680.03943606083</v>
      </c>
      <c r="O212" s="168">
        <v>0</v>
      </c>
      <c r="P212" s="169">
        <v>-364543.23</v>
      </c>
      <c r="Q212" s="169">
        <v>-66417.489924504407</v>
      </c>
      <c r="R212" s="170">
        <v>-106243.53919095029</v>
      </c>
      <c r="S212" s="96">
        <v>1205593.6924806749</v>
      </c>
      <c r="T212" s="171">
        <v>2246537.5346833984</v>
      </c>
      <c r="U212" s="172">
        <v>3452131.2271640734</v>
      </c>
      <c r="V212" s="172">
        <v>1228202.3573483694</v>
      </c>
      <c r="W212" s="71">
        <f t="shared" si="10"/>
        <v>4680333.5845124424</v>
      </c>
      <c r="X212" s="173"/>
    </row>
    <row r="213" spans="1:24" s="174" customFormat="1">
      <c r="A213" s="100">
        <v>636</v>
      </c>
      <c r="B213" s="95" t="s">
        <v>211</v>
      </c>
      <c r="C213" s="96">
        <v>8222</v>
      </c>
      <c r="D213" s="96">
        <v>13219236.32</v>
      </c>
      <c r="E213" s="96">
        <v>1871688.4904165252</v>
      </c>
      <c r="F213" s="96">
        <v>15090924.810416525</v>
      </c>
      <c r="G213" s="165">
        <v>1357.49</v>
      </c>
      <c r="H213" s="166">
        <v>11161282.779999999</v>
      </c>
      <c r="I213" s="166">
        <v>3929642.0304165259</v>
      </c>
      <c r="J213" s="167">
        <f t="shared" si="9"/>
        <v>0.26039769462664653</v>
      </c>
      <c r="K213" s="168">
        <v>0</v>
      </c>
      <c r="L213" s="168">
        <v>0</v>
      </c>
      <c r="M213" s="168">
        <v>77465.994578536411</v>
      </c>
      <c r="N213" s="168">
        <v>123574.79733249894</v>
      </c>
      <c r="O213" s="168">
        <v>0</v>
      </c>
      <c r="P213" s="169">
        <v>-476935.93</v>
      </c>
      <c r="Q213" s="169">
        <v>-18540.028925501207</v>
      </c>
      <c r="R213" s="170">
        <v>-149647.34882601048</v>
      </c>
      <c r="S213" s="96">
        <v>3485559.5145760495</v>
      </c>
      <c r="T213" s="171">
        <v>2710055.0330944383</v>
      </c>
      <c r="U213" s="172">
        <v>6195614.5476704873</v>
      </c>
      <c r="V213" s="172">
        <v>1578804.4719162632</v>
      </c>
      <c r="W213" s="71">
        <f t="shared" si="10"/>
        <v>7774419.0195867503</v>
      </c>
      <c r="X213" s="173"/>
    </row>
    <row r="214" spans="1:24" s="174" customFormat="1">
      <c r="A214" s="100">
        <v>638</v>
      </c>
      <c r="B214" s="95" t="s">
        <v>212</v>
      </c>
      <c r="C214" s="96">
        <v>51149</v>
      </c>
      <c r="D214" s="96">
        <v>80292773.439999998</v>
      </c>
      <c r="E214" s="96">
        <v>17246650.544033337</v>
      </c>
      <c r="F214" s="96">
        <v>97539423.984033331</v>
      </c>
      <c r="G214" s="165">
        <v>1357.49</v>
      </c>
      <c r="H214" s="166">
        <v>69434256.010000005</v>
      </c>
      <c r="I214" s="166">
        <v>28105167.974033326</v>
      </c>
      <c r="J214" s="167">
        <f t="shared" si="9"/>
        <v>0.28814162341817795</v>
      </c>
      <c r="K214" s="168">
        <v>0</v>
      </c>
      <c r="L214" s="168">
        <v>0</v>
      </c>
      <c r="M214" s="168">
        <v>610051.50344992068</v>
      </c>
      <c r="N214" s="168">
        <v>855931.68204217579</v>
      </c>
      <c r="O214" s="168">
        <v>299426.60077771818</v>
      </c>
      <c r="P214" s="169">
        <v>-3982713.9288999997</v>
      </c>
      <c r="Q214" s="169">
        <v>14297040.322339902</v>
      </c>
      <c r="R214" s="170">
        <v>6230351.0312569141</v>
      </c>
      <c r="S214" s="96">
        <v>46415255.184999958</v>
      </c>
      <c r="T214" s="171">
        <v>-4448611.6323406249</v>
      </c>
      <c r="U214" s="172">
        <v>41966643.552659333</v>
      </c>
      <c r="V214" s="172">
        <v>7239042.1710675042</v>
      </c>
      <c r="W214" s="71">
        <f t="shared" si="10"/>
        <v>49205685.723726839</v>
      </c>
      <c r="X214" s="173"/>
    </row>
    <row r="215" spans="1:24" s="174" customFormat="1">
      <c r="A215" s="100">
        <v>678</v>
      </c>
      <c r="B215" s="95" t="s">
        <v>213</v>
      </c>
      <c r="C215" s="96">
        <v>24260</v>
      </c>
      <c r="D215" s="96">
        <v>40388577.880000003</v>
      </c>
      <c r="E215" s="96">
        <v>4370614.8035129793</v>
      </c>
      <c r="F215" s="96">
        <v>44759192.683512986</v>
      </c>
      <c r="G215" s="165">
        <v>1357.49</v>
      </c>
      <c r="H215" s="166">
        <v>32932707.399999999</v>
      </c>
      <c r="I215" s="166">
        <v>11826485.283512987</v>
      </c>
      <c r="J215" s="167">
        <f t="shared" si="9"/>
        <v>0.26422472288847298</v>
      </c>
      <c r="K215" s="168">
        <v>619748.93589333328</v>
      </c>
      <c r="L215" s="168">
        <v>0</v>
      </c>
      <c r="M215" s="168">
        <v>352271.85727383231</v>
      </c>
      <c r="N215" s="168">
        <v>324714.44837320718</v>
      </c>
      <c r="O215" s="168">
        <v>0</v>
      </c>
      <c r="P215" s="169">
        <v>-1677417.7100000002</v>
      </c>
      <c r="Q215" s="169">
        <v>1208155.904785329</v>
      </c>
      <c r="R215" s="170">
        <v>800083.71615171281</v>
      </c>
      <c r="S215" s="96">
        <v>13454042.435990401</v>
      </c>
      <c r="T215" s="171">
        <v>6976628.9139894303</v>
      </c>
      <c r="U215" s="172">
        <v>20430671.349979833</v>
      </c>
      <c r="V215" s="172">
        <v>3364115.7522105235</v>
      </c>
      <c r="W215" s="71">
        <f t="shared" si="10"/>
        <v>23794787.102190357</v>
      </c>
      <c r="X215" s="173"/>
    </row>
    <row r="216" spans="1:24" s="174" customFormat="1">
      <c r="A216" s="100">
        <v>680</v>
      </c>
      <c r="B216" s="95" t="s">
        <v>214</v>
      </c>
      <c r="C216" s="96">
        <v>24810</v>
      </c>
      <c r="D216" s="96">
        <v>36453022.210000001</v>
      </c>
      <c r="E216" s="96">
        <v>6076124.0171378981</v>
      </c>
      <c r="F216" s="96">
        <v>42529146.227137901</v>
      </c>
      <c r="G216" s="165">
        <v>1357.49</v>
      </c>
      <c r="H216" s="166">
        <v>33679326.899999999</v>
      </c>
      <c r="I216" s="166">
        <v>8849819.3271379024</v>
      </c>
      <c r="J216" s="167">
        <f t="shared" si="9"/>
        <v>0.20808833734571472</v>
      </c>
      <c r="K216" s="168">
        <v>0</v>
      </c>
      <c r="L216" s="168">
        <v>0</v>
      </c>
      <c r="M216" s="168">
        <v>322452.51573499903</v>
      </c>
      <c r="N216" s="168">
        <v>451861.4296212297</v>
      </c>
      <c r="O216" s="168">
        <v>215488.92080230371</v>
      </c>
      <c r="P216" s="169">
        <v>-2150840.6114999996</v>
      </c>
      <c r="Q216" s="169">
        <v>-133595.95753684593</v>
      </c>
      <c r="R216" s="170">
        <v>577349.12044288695</v>
      </c>
      <c r="S216" s="96">
        <v>8132534.7447024751</v>
      </c>
      <c r="T216" s="171">
        <v>2441695.0202904125</v>
      </c>
      <c r="U216" s="172">
        <v>10574229.764992887</v>
      </c>
      <c r="V216" s="172">
        <v>3304849.3858235055</v>
      </c>
      <c r="W216" s="71">
        <f t="shared" si="10"/>
        <v>13879079.150816392</v>
      </c>
      <c r="X216" s="173"/>
    </row>
    <row r="217" spans="1:24" s="174" customFormat="1">
      <c r="A217" s="100">
        <v>681</v>
      </c>
      <c r="B217" s="95" t="s">
        <v>215</v>
      </c>
      <c r="C217" s="96">
        <v>3330</v>
      </c>
      <c r="D217" s="96">
        <v>3646813.8699999996</v>
      </c>
      <c r="E217" s="96">
        <v>919679.38534535468</v>
      </c>
      <c r="F217" s="96">
        <v>4566493.2553453539</v>
      </c>
      <c r="G217" s="165">
        <v>1357.49</v>
      </c>
      <c r="H217" s="166">
        <v>4520441.7</v>
      </c>
      <c r="I217" s="166">
        <v>46051.55534535367</v>
      </c>
      <c r="J217" s="167">
        <f t="shared" si="9"/>
        <v>1.0084665140246855E-2</v>
      </c>
      <c r="K217" s="168">
        <v>189828.66576</v>
      </c>
      <c r="L217" s="168">
        <v>0</v>
      </c>
      <c r="M217" s="168">
        <v>34421.092980139227</v>
      </c>
      <c r="N217" s="168">
        <v>57140.169712230017</v>
      </c>
      <c r="O217" s="168">
        <v>0</v>
      </c>
      <c r="P217" s="169">
        <v>-214178.89499999999</v>
      </c>
      <c r="Q217" s="169">
        <v>468405.33619894285</v>
      </c>
      <c r="R217" s="170">
        <v>438658.12639755395</v>
      </c>
      <c r="S217" s="96">
        <v>1020326.0513942197</v>
      </c>
      <c r="T217" s="171">
        <v>1060277.4911514837</v>
      </c>
      <c r="U217" s="172">
        <v>2080603.5425457035</v>
      </c>
      <c r="V217" s="172">
        <v>755109.39203559002</v>
      </c>
      <c r="W217" s="71">
        <f t="shared" si="10"/>
        <v>2835712.9345812937</v>
      </c>
      <c r="X217" s="173"/>
    </row>
    <row r="218" spans="1:24" s="174" customFormat="1">
      <c r="A218" s="100">
        <v>683</v>
      </c>
      <c r="B218" s="95" t="s">
        <v>216</v>
      </c>
      <c r="C218" s="96">
        <v>3670</v>
      </c>
      <c r="D218" s="96">
        <v>6156120.0499999998</v>
      </c>
      <c r="E218" s="96">
        <v>3017768.3352890732</v>
      </c>
      <c r="F218" s="96">
        <v>9173888.385289073</v>
      </c>
      <c r="G218" s="165">
        <v>1357.49</v>
      </c>
      <c r="H218" s="166">
        <v>4981988.3</v>
      </c>
      <c r="I218" s="166">
        <v>4191900.0852890732</v>
      </c>
      <c r="J218" s="167">
        <f t="shared" si="9"/>
        <v>0.45693820430724419</v>
      </c>
      <c r="K218" s="168">
        <v>1189080.64592</v>
      </c>
      <c r="L218" s="168">
        <v>0</v>
      </c>
      <c r="M218" s="168">
        <v>45661.083768199809</v>
      </c>
      <c r="N218" s="168">
        <v>56341.264644495488</v>
      </c>
      <c r="O218" s="168">
        <v>0</v>
      </c>
      <c r="P218" s="169">
        <v>-227661.23</v>
      </c>
      <c r="Q218" s="169">
        <v>-792339.39152986871</v>
      </c>
      <c r="R218" s="170">
        <v>-229452.72984282419</v>
      </c>
      <c r="S218" s="96">
        <v>4233529.7282490758</v>
      </c>
      <c r="T218" s="171">
        <v>2465603.1425386155</v>
      </c>
      <c r="U218" s="172">
        <v>6699132.8707876913</v>
      </c>
      <c r="V218" s="172">
        <v>731851.17921430862</v>
      </c>
      <c r="W218" s="71">
        <f t="shared" si="10"/>
        <v>7430984.0500020003</v>
      </c>
      <c r="X218" s="173"/>
    </row>
    <row r="219" spans="1:24" s="174" customFormat="1">
      <c r="A219" s="100">
        <v>684</v>
      </c>
      <c r="B219" s="95" t="s">
        <v>217</v>
      </c>
      <c r="C219" s="96">
        <v>38959</v>
      </c>
      <c r="D219" s="96">
        <v>52512917.329999998</v>
      </c>
      <c r="E219" s="96">
        <v>8879506.6248675305</v>
      </c>
      <c r="F219" s="96">
        <v>61392423.954867527</v>
      </c>
      <c r="G219" s="165">
        <v>1357.49</v>
      </c>
      <c r="H219" s="166">
        <v>52886452.910000004</v>
      </c>
      <c r="I219" s="166">
        <v>8505971.044867523</v>
      </c>
      <c r="J219" s="167">
        <f t="shared" si="9"/>
        <v>0.13855082593123647</v>
      </c>
      <c r="K219" s="168">
        <v>0</v>
      </c>
      <c r="L219" s="168">
        <v>0</v>
      </c>
      <c r="M219" s="168">
        <v>513723.77742585621</v>
      </c>
      <c r="N219" s="168">
        <v>697908.10462666315</v>
      </c>
      <c r="O219" s="168">
        <v>0</v>
      </c>
      <c r="P219" s="169">
        <v>-2584244.1462500002</v>
      </c>
      <c r="Q219" s="169">
        <v>5095554.0548638199</v>
      </c>
      <c r="R219" s="170">
        <v>5165541.5313064419</v>
      </c>
      <c r="S219" s="96">
        <v>17394454.366840303</v>
      </c>
      <c r="T219" s="171">
        <v>-478361.99205281655</v>
      </c>
      <c r="U219" s="172">
        <v>16916092.374787487</v>
      </c>
      <c r="V219" s="172">
        <v>6872018.074986821</v>
      </c>
      <c r="W219" s="71">
        <f t="shared" si="10"/>
        <v>23788110.44977431</v>
      </c>
      <c r="X219" s="173"/>
    </row>
    <row r="220" spans="1:24" s="174" customFormat="1">
      <c r="A220" s="100">
        <v>686</v>
      </c>
      <c r="B220" s="95" t="s">
        <v>218</v>
      </c>
      <c r="C220" s="96">
        <v>3033</v>
      </c>
      <c r="D220" s="96">
        <v>3583132.52</v>
      </c>
      <c r="E220" s="96">
        <v>764299.10096627206</v>
      </c>
      <c r="F220" s="96">
        <v>4347431.6209662724</v>
      </c>
      <c r="G220" s="165">
        <v>1357.49</v>
      </c>
      <c r="H220" s="166">
        <v>4117267.17</v>
      </c>
      <c r="I220" s="166">
        <v>230164.4509662725</v>
      </c>
      <c r="J220" s="167">
        <f t="shared" si="9"/>
        <v>5.2942627057378649E-2</v>
      </c>
      <c r="K220" s="168">
        <v>340505.034552</v>
      </c>
      <c r="L220" s="168">
        <v>0</v>
      </c>
      <c r="M220" s="168">
        <v>32695.99038861442</v>
      </c>
      <c r="N220" s="168">
        <v>53853.923313187821</v>
      </c>
      <c r="O220" s="168">
        <v>0</v>
      </c>
      <c r="P220" s="169">
        <v>-218167.745</v>
      </c>
      <c r="Q220" s="169">
        <v>-996286.42114891601</v>
      </c>
      <c r="R220" s="170">
        <v>-799286.02030608081</v>
      </c>
      <c r="S220" s="96">
        <v>-1356520.7872349222</v>
      </c>
      <c r="T220" s="171">
        <v>1325132.3797620195</v>
      </c>
      <c r="U220" s="172">
        <v>-31388.407472902676</v>
      </c>
      <c r="V220" s="172">
        <v>637731.8996341785</v>
      </c>
      <c r="W220" s="71">
        <f t="shared" si="10"/>
        <v>606343.49216127582</v>
      </c>
      <c r="X220" s="173"/>
    </row>
    <row r="221" spans="1:24" s="174" customFormat="1">
      <c r="A221" s="100">
        <v>687</v>
      </c>
      <c r="B221" s="95" t="s">
        <v>219</v>
      </c>
      <c r="C221" s="96">
        <v>1513</v>
      </c>
      <c r="D221" s="96">
        <v>1497839.8099999998</v>
      </c>
      <c r="E221" s="96">
        <v>1062796.2584021315</v>
      </c>
      <c r="F221" s="96">
        <v>2560636.0684021311</v>
      </c>
      <c r="G221" s="165">
        <v>1357.49</v>
      </c>
      <c r="H221" s="166">
        <v>2053882.37</v>
      </c>
      <c r="I221" s="166">
        <v>506753.69840213098</v>
      </c>
      <c r="J221" s="167">
        <f t="shared" si="9"/>
        <v>0.1979014919985688</v>
      </c>
      <c r="K221" s="168">
        <v>490475.81878399994</v>
      </c>
      <c r="L221" s="168">
        <v>0</v>
      </c>
      <c r="M221" s="168">
        <v>18595.352619811096</v>
      </c>
      <c r="N221" s="168">
        <v>27746.24797448266</v>
      </c>
      <c r="O221" s="168">
        <v>0</v>
      </c>
      <c r="P221" s="169">
        <v>-105855.70999999999</v>
      </c>
      <c r="Q221" s="169">
        <v>-292896.36728557182</v>
      </c>
      <c r="R221" s="170">
        <v>-352603.88427035289</v>
      </c>
      <c r="S221" s="96">
        <v>292215.15622449992</v>
      </c>
      <c r="T221" s="171">
        <v>-30378.830089214665</v>
      </c>
      <c r="U221" s="172">
        <v>261836.32613528526</v>
      </c>
      <c r="V221" s="172">
        <v>371342.83385391219</v>
      </c>
      <c r="W221" s="71">
        <f t="shared" si="10"/>
        <v>633179.15998919751</v>
      </c>
      <c r="X221" s="173"/>
    </row>
    <row r="222" spans="1:24" s="174" customFormat="1">
      <c r="A222" s="100">
        <v>689</v>
      </c>
      <c r="B222" s="95" t="s">
        <v>220</v>
      </c>
      <c r="C222" s="96">
        <v>3092</v>
      </c>
      <c r="D222" s="96">
        <v>2755280.11</v>
      </c>
      <c r="E222" s="96">
        <v>770635.89262933494</v>
      </c>
      <c r="F222" s="96">
        <v>3525916.002629335</v>
      </c>
      <c r="G222" s="165">
        <v>1357.49</v>
      </c>
      <c r="H222" s="166">
        <v>4197359.08</v>
      </c>
      <c r="I222" s="166">
        <v>-671443.07737066504</v>
      </c>
      <c r="J222" s="167">
        <f t="shared" si="9"/>
        <v>-0.1904308204931594</v>
      </c>
      <c r="K222" s="168">
        <v>307910.06707200001</v>
      </c>
      <c r="L222" s="168">
        <v>0</v>
      </c>
      <c r="M222" s="168">
        <v>36668.89687529076</v>
      </c>
      <c r="N222" s="168">
        <v>47911.918438273613</v>
      </c>
      <c r="O222" s="168">
        <v>0</v>
      </c>
      <c r="P222" s="169">
        <v>-195178.06</v>
      </c>
      <c r="Q222" s="169">
        <v>1129509.06268098</v>
      </c>
      <c r="R222" s="170">
        <v>789964.38609171181</v>
      </c>
      <c r="S222" s="96">
        <v>1445343.1937875911</v>
      </c>
      <c r="T222" s="171">
        <v>441328.33045572776</v>
      </c>
      <c r="U222" s="172">
        <v>1886671.5242433189</v>
      </c>
      <c r="V222" s="172">
        <v>581522.43160350958</v>
      </c>
      <c r="W222" s="71">
        <f t="shared" si="10"/>
        <v>2468193.9558468284</v>
      </c>
      <c r="X222" s="173"/>
    </row>
    <row r="223" spans="1:24" s="174" customFormat="1">
      <c r="A223" s="100">
        <v>691</v>
      </c>
      <c r="B223" s="95" t="s">
        <v>221</v>
      </c>
      <c r="C223" s="96">
        <v>2690</v>
      </c>
      <c r="D223" s="96">
        <v>4679631.0199999996</v>
      </c>
      <c r="E223" s="96">
        <v>581977.24171023211</v>
      </c>
      <c r="F223" s="96">
        <v>5261608.2617102321</v>
      </c>
      <c r="G223" s="165">
        <v>1357.49</v>
      </c>
      <c r="H223" s="166">
        <v>3651648.1</v>
      </c>
      <c r="I223" s="166">
        <v>1609960.161710232</v>
      </c>
      <c r="J223" s="167">
        <f t="shared" si="9"/>
        <v>0.30598252124283593</v>
      </c>
      <c r="K223" s="168">
        <v>307287.52319999994</v>
      </c>
      <c r="L223" s="168">
        <v>0</v>
      </c>
      <c r="M223" s="168">
        <v>32079.419123267955</v>
      </c>
      <c r="N223" s="168">
        <v>29134.255189814685</v>
      </c>
      <c r="O223" s="168">
        <v>0</v>
      </c>
      <c r="P223" s="169">
        <v>-130939.55500000001</v>
      </c>
      <c r="Q223" s="169">
        <v>542600.85748709925</v>
      </c>
      <c r="R223" s="170">
        <v>58297.798095752107</v>
      </c>
      <c r="S223" s="96">
        <v>2448420.4598061661</v>
      </c>
      <c r="T223" s="171">
        <v>1795830.9985822155</v>
      </c>
      <c r="U223" s="172">
        <v>4244251.4583883816</v>
      </c>
      <c r="V223" s="172">
        <v>548464.31678276905</v>
      </c>
      <c r="W223" s="71">
        <f t="shared" si="10"/>
        <v>4792715.7751711505</v>
      </c>
      <c r="X223" s="173"/>
    </row>
    <row r="224" spans="1:24" s="174" customFormat="1">
      <c r="A224" s="100">
        <v>694</v>
      </c>
      <c r="B224" s="95" t="s">
        <v>222</v>
      </c>
      <c r="C224" s="96">
        <v>28521</v>
      </c>
      <c r="D224" s="96">
        <v>41182961.140000001</v>
      </c>
      <c r="E224" s="96">
        <v>5289860.1462587062</v>
      </c>
      <c r="F224" s="96">
        <v>46472821.286258705</v>
      </c>
      <c r="G224" s="165">
        <v>1357.49</v>
      </c>
      <c r="H224" s="166">
        <v>38716972.289999999</v>
      </c>
      <c r="I224" s="166">
        <v>7755848.9962587059</v>
      </c>
      <c r="J224" s="167">
        <f t="shared" si="9"/>
        <v>0.16688999681093153</v>
      </c>
      <c r="K224" s="168">
        <v>0</v>
      </c>
      <c r="L224" s="168">
        <v>0</v>
      </c>
      <c r="M224" s="168">
        <v>343518.29042751051</v>
      </c>
      <c r="N224" s="168">
        <v>519827.05476056249</v>
      </c>
      <c r="O224" s="168">
        <v>0</v>
      </c>
      <c r="P224" s="169">
        <v>-2996191.41</v>
      </c>
      <c r="Q224" s="169">
        <v>-397138.85914855823</v>
      </c>
      <c r="R224" s="170">
        <v>1318536.44774536</v>
      </c>
      <c r="S224" s="96">
        <v>6544400.5200435817</v>
      </c>
      <c r="T224" s="171">
        <v>2160723.0712918653</v>
      </c>
      <c r="U224" s="172">
        <v>8705123.5913354475</v>
      </c>
      <c r="V224" s="172">
        <v>4248239.9624042613</v>
      </c>
      <c r="W224" s="71">
        <f t="shared" si="10"/>
        <v>12953363.553739708</v>
      </c>
      <c r="X224" s="173"/>
    </row>
    <row r="225" spans="1:24" s="174" customFormat="1">
      <c r="A225" s="100">
        <v>697</v>
      </c>
      <c r="B225" s="95" t="s">
        <v>223</v>
      </c>
      <c r="C225" s="96">
        <v>1210</v>
      </c>
      <c r="D225" s="96">
        <v>1140167.72</v>
      </c>
      <c r="E225" s="96">
        <v>749721.55340841354</v>
      </c>
      <c r="F225" s="96">
        <v>1889889.2734084134</v>
      </c>
      <c r="G225" s="165">
        <v>1357.49</v>
      </c>
      <c r="H225" s="166">
        <v>1642562.9</v>
      </c>
      <c r="I225" s="166">
        <v>247326.37340841349</v>
      </c>
      <c r="J225" s="167">
        <f t="shared" si="9"/>
        <v>0.13086818200854733</v>
      </c>
      <c r="K225" s="168">
        <v>119162.16488</v>
      </c>
      <c r="L225" s="168">
        <v>0</v>
      </c>
      <c r="M225" s="168">
        <v>10283.077441912215</v>
      </c>
      <c r="N225" s="168">
        <v>21009.927715590158</v>
      </c>
      <c r="O225" s="168">
        <v>0</v>
      </c>
      <c r="P225" s="169">
        <v>-57357.695</v>
      </c>
      <c r="Q225" s="169">
        <v>-69085.151303993844</v>
      </c>
      <c r="R225" s="170">
        <v>-34279.641955663748</v>
      </c>
      <c r="S225" s="96">
        <v>237059.05518625825</v>
      </c>
      <c r="T225" s="171">
        <v>271122.65988095582</v>
      </c>
      <c r="U225" s="172">
        <v>508181.7150672141</v>
      </c>
      <c r="V225" s="172">
        <v>284756.41413765552</v>
      </c>
      <c r="W225" s="71">
        <f t="shared" si="10"/>
        <v>792938.12920486962</v>
      </c>
      <c r="X225" s="173"/>
    </row>
    <row r="226" spans="1:24" s="174" customFormat="1">
      <c r="A226" s="100">
        <v>698</v>
      </c>
      <c r="B226" s="95" t="s">
        <v>224</v>
      </c>
      <c r="C226" s="96">
        <v>64180</v>
      </c>
      <c r="D226" s="96">
        <v>97036973.079999983</v>
      </c>
      <c r="E226" s="96">
        <v>15484793.107863175</v>
      </c>
      <c r="F226" s="96">
        <v>112521766.18786316</v>
      </c>
      <c r="G226" s="165">
        <v>1357.49</v>
      </c>
      <c r="H226" s="166">
        <v>87123708.200000003</v>
      </c>
      <c r="I226" s="166">
        <v>25398057.987863153</v>
      </c>
      <c r="J226" s="167">
        <f t="shared" si="9"/>
        <v>0.22571684437888465</v>
      </c>
      <c r="K226" s="168">
        <v>0</v>
      </c>
      <c r="L226" s="168">
        <v>0</v>
      </c>
      <c r="M226" s="168">
        <v>801729.12045553257</v>
      </c>
      <c r="N226" s="168">
        <v>1263724.8176591138</v>
      </c>
      <c r="O226" s="168">
        <v>425287.92329682084</v>
      </c>
      <c r="P226" s="169">
        <v>-4823924.2764000008</v>
      </c>
      <c r="Q226" s="169">
        <v>-21866938.844747391</v>
      </c>
      <c r="R226" s="170">
        <v>-14239564.998743877</v>
      </c>
      <c r="S226" s="96">
        <v>-13041628.270616651</v>
      </c>
      <c r="T226" s="171">
        <v>18022389.345515128</v>
      </c>
      <c r="U226" s="172">
        <v>4980761.0748984776</v>
      </c>
      <c r="V226" s="172">
        <v>9389606.375973694</v>
      </c>
      <c r="W226" s="71">
        <f t="shared" si="10"/>
        <v>14370367.450872172</v>
      </c>
      <c r="X226" s="173"/>
    </row>
    <row r="227" spans="1:24" s="174" customFormat="1">
      <c r="A227" s="100">
        <v>700</v>
      </c>
      <c r="B227" s="95" t="s">
        <v>225</v>
      </c>
      <c r="C227" s="96">
        <v>4913</v>
      </c>
      <c r="D227" s="96">
        <v>5717735.0800000001</v>
      </c>
      <c r="E227" s="96">
        <v>1521758.7922940517</v>
      </c>
      <c r="F227" s="96">
        <v>7239493.8722940516</v>
      </c>
      <c r="G227" s="165">
        <v>1357.49</v>
      </c>
      <c r="H227" s="166">
        <v>6669348.3700000001</v>
      </c>
      <c r="I227" s="166">
        <v>570145.50229405146</v>
      </c>
      <c r="J227" s="167">
        <f t="shared" si="9"/>
        <v>7.8754884298753297E-2</v>
      </c>
      <c r="K227" s="168">
        <v>23767.364623999998</v>
      </c>
      <c r="L227" s="168">
        <v>0</v>
      </c>
      <c r="M227" s="168">
        <v>36079.680940592858</v>
      </c>
      <c r="N227" s="168">
        <v>66541.840378124209</v>
      </c>
      <c r="O227" s="168">
        <v>0</v>
      </c>
      <c r="P227" s="169">
        <v>-266196.06000000006</v>
      </c>
      <c r="Q227" s="169">
        <v>24491.904781800073</v>
      </c>
      <c r="R227" s="170">
        <v>363257.22067607666</v>
      </c>
      <c r="S227" s="96">
        <v>818087.45369464532</v>
      </c>
      <c r="T227" s="171">
        <v>-5358.333016502349</v>
      </c>
      <c r="U227" s="172">
        <v>812729.12067814299</v>
      </c>
      <c r="V227" s="172">
        <v>792613.35555459536</v>
      </c>
      <c r="W227" s="71">
        <f t="shared" si="10"/>
        <v>1605342.4762327382</v>
      </c>
      <c r="X227" s="173"/>
    </row>
    <row r="228" spans="1:24" s="174" customFormat="1">
      <c r="A228" s="100">
        <v>702</v>
      </c>
      <c r="B228" s="95" t="s">
        <v>226</v>
      </c>
      <c r="C228" s="96">
        <v>4155</v>
      </c>
      <c r="D228" s="96">
        <v>4414807.46</v>
      </c>
      <c r="E228" s="96">
        <v>1008920.041269122</v>
      </c>
      <c r="F228" s="96">
        <v>5423727.5012691217</v>
      </c>
      <c r="G228" s="165">
        <v>1357.49</v>
      </c>
      <c r="H228" s="166">
        <v>5640370.9500000002</v>
      </c>
      <c r="I228" s="166">
        <v>-216643.44873087853</v>
      </c>
      <c r="J228" s="167">
        <f t="shared" si="9"/>
        <v>-3.9943645524260794E-2</v>
      </c>
      <c r="K228" s="168">
        <v>414579.25199999998</v>
      </c>
      <c r="L228" s="168">
        <v>0</v>
      </c>
      <c r="M228" s="168">
        <v>49916.950213293283</v>
      </c>
      <c r="N228" s="168">
        <v>63839.258429275687</v>
      </c>
      <c r="O228" s="168">
        <v>0</v>
      </c>
      <c r="P228" s="169">
        <v>-210617.68</v>
      </c>
      <c r="Q228" s="169">
        <v>131508.66390615053</v>
      </c>
      <c r="R228" s="170">
        <v>-89933.549841044558</v>
      </c>
      <c r="S228" s="96">
        <v>142649.44597679644</v>
      </c>
      <c r="T228" s="171">
        <v>884882.63882893382</v>
      </c>
      <c r="U228" s="172">
        <v>1027532.0848057303</v>
      </c>
      <c r="V228" s="172">
        <v>868232.8701393127</v>
      </c>
      <c r="W228" s="71">
        <f t="shared" si="10"/>
        <v>1895764.954945043</v>
      </c>
      <c r="X228" s="173"/>
    </row>
    <row r="229" spans="1:24" s="174" customFormat="1">
      <c r="A229" s="100">
        <v>704</v>
      </c>
      <c r="B229" s="95" t="s">
        <v>227</v>
      </c>
      <c r="C229" s="96">
        <v>6379</v>
      </c>
      <c r="D229" s="96">
        <v>11757819.459999999</v>
      </c>
      <c r="E229" s="96">
        <v>708245.52423540223</v>
      </c>
      <c r="F229" s="96">
        <v>12466064.984235402</v>
      </c>
      <c r="G229" s="165">
        <v>1357.49</v>
      </c>
      <c r="H229" s="166">
        <v>8659428.7100000009</v>
      </c>
      <c r="I229" s="166">
        <v>3806636.2742354013</v>
      </c>
      <c r="J229" s="167">
        <f t="shared" si="9"/>
        <v>0.30535989336244251</v>
      </c>
      <c r="K229" s="168">
        <v>0</v>
      </c>
      <c r="L229" s="168">
        <v>0</v>
      </c>
      <c r="M229" s="168">
        <v>53292.942171776791</v>
      </c>
      <c r="N229" s="168">
        <v>131187.53508478843</v>
      </c>
      <c r="O229" s="168">
        <v>43292.166785146474</v>
      </c>
      <c r="P229" s="169">
        <v>-243178.55</v>
      </c>
      <c r="Q229" s="169">
        <v>368904.36564034637</v>
      </c>
      <c r="R229" s="170">
        <v>-62926.853982607601</v>
      </c>
      <c r="S229" s="96">
        <v>4097207.8799348515</v>
      </c>
      <c r="T229" s="171">
        <v>1156189.3177692341</v>
      </c>
      <c r="U229" s="172">
        <v>5253397.1977040861</v>
      </c>
      <c r="V229" s="172">
        <v>810201.86141757562</v>
      </c>
      <c r="W229" s="71">
        <f t="shared" si="10"/>
        <v>6063599.0591216618</v>
      </c>
      <c r="X229" s="173"/>
    </row>
    <row r="230" spans="1:24" s="174" customFormat="1">
      <c r="A230" s="100">
        <v>707</v>
      </c>
      <c r="B230" s="95" t="s">
        <v>228</v>
      </c>
      <c r="C230" s="96">
        <v>2032</v>
      </c>
      <c r="D230" s="96">
        <v>1646206.7499999998</v>
      </c>
      <c r="E230" s="96">
        <v>806771.15971508727</v>
      </c>
      <c r="F230" s="96">
        <v>2452977.9097150872</v>
      </c>
      <c r="G230" s="165">
        <v>1357.49</v>
      </c>
      <c r="H230" s="166">
        <v>2758419.68</v>
      </c>
      <c r="I230" s="166">
        <v>-305441.77028491301</v>
      </c>
      <c r="J230" s="167">
        <f t="shared" si="9"/>
        <v>-0.12451876108431405</v>
      </c>
      <c r="K230" s="168">
        <v>268120.18918400002</v>
      </c>
      <c r="L230" s="168">
        <v>0</v>
      </c>
      <c r="M230" s="168">
        <v>20245.693806115978</v>
      </c>
      <c r="N230" s="168">
        <v>38742.8203672647</v>
      </c>
      <c r="O230" s="168">
        <v>0</v>
      </c>
      <c r="P230" s="169">
        <v>-121662.12</v>
      </c>
      <c r="Q230" s="169">
        <v>164674.92679496965</v>
      </c>
      <c r="R230" s="170">
        <v>279537.68185277825</v>
      </c>
      <c r="S230" s="96">
        <v>344217.42172021559</v>
      </c>
      <c r="T230" s="171">
        <v>1237980.7842486401</v>
      </c>
      <c r="U230" s="172">
        <v>1582198.2059688556</v>
      </c>
      <c r="V230" s="172">
        <v>500103.99347212969</v>
      </c>
      <c r="W230" s="71">
        <f t="shared" si="10"/>
        <v>2082302.1994409855</v>
      </c>
      <c r="X230" s="173"/>
    </row>
    <row r="231" spans="1:24" s="174" customFormat="1">
      <c r="A231" s="100">
        <v>710</v>
      </c>
      <c r="B231" s="95" t="s">
        <v>229</v>
      </c>
      <c r="C231" s="96">
        <v>27484</v>
      </c>
      <c r="D231" s="96">
        <v>37455694.620000005</v>
      </c>
      <c r="E231" s="96">
        <v>11734190.768644765</v>
      </c>
      <c r="F231" s="96">
        <v>49189885.38864477</v>
      </c>
      <c r="G231" s="165">
        <v>1357.49</v>
      </c>
      <c r="H231" s="166">
        <v>37309255.160000004</v>
      </c>
      <c r="I231" s="166">
        <v>11880630.228644766</v>
      </c>
      <c r="J231" s="167">
        <f t="shared" si="9"/>
        <v>0.24152587741924986</v>
      </c>
      <c r="K231" s="168">
        <v>0</v>
      </c>
      <c r="L231" s="168">
        <v>0</v>
      </c>
      <c r="M231" s="168">
        <v>306326.99412669754</v>
      </c>
      <c r="N231" s="168">
        <v>427871.47136983351</v>
      </c>
      <c r="O231" s="168">
        <v>0</v>
      </c>
      <c r="P231" s="169">
        <v>-2016980.0187500003</v>
      </c>
      <c r="Q231" s="169">
        <v>-4328872.1656706752</v>
      </c>
      <c r="R231" s="170">
        <v>-1221505.3455643367</v>
      </c>
      <c r="S231" s="96">
        <v>5047471.1641562851</v>
      </c>
      <c r="T231" s="171">
        <v>8152194.7922171969</v>
      </c>
      <c r="U231" s="172">
        <v>13199665.956373483</v>
      </c>
      <c r="V231" s="172">
        <v>4725955.3362288969</v>
      </c>
      <c r="W231" s="71">
        <f t="shared" si="10"/>
        <v>17925621.292602379</v>
      </c>
      <c r="X231" s="173"/>
    </row>
    <row r="232" spans="1:24" s="174" customFormat="1">
      <c r="A232" s="100">
        <v>729</v>
      </c>
      <c r="B232" s="95" t="s">
        <v>230</v>
      </c>
      <c r="C232" s="96">
        <v>9117</v>
      </c>
      <c r="D232" s="96">
        <v>11881607.439999999</v>
      </c>
      <c r="E232" s="96">
        <v>2264038.1137504508</v>
      </c>
      <c r="F232" s="96">
        <v>14145645.55375045</v>
      </c>
      <c r="G232" s="165">
        <v>1357.49</v>
      </c>
      <c r="H232" s="166">
        <v>12376236.33</v>
      </c>
      <c r="I232" s="166">
        <v>1769409.2237504497</v>
      </c>
      <c r="J232" s="167">
        <f t="shared" si="9"/>
        <v>0.12508508127303702</v>
      </c>
      <c r="K232" s="168">
        <v>435151.00631999999</v>
      </c>
      <c r="L232" s="168">
        <v>0</v>
      </c>
      <c r="M232" s="168">
        <v>108218.13675974928</v>
      </c>
      <c r="N232" s="168">
        <v>124352.80711870754</v>
      </c>
      <c r="O232" s="168">
        <v>0</v>
      </c>
      <c r="P232" s="169">
        <v>-623085.39500000002</v>
      </c>
      <c r="Q232" s="169">
        <v>123482.79004351576</v>
      </c>
      <c r="R232" s="170">
        <v>283378.3403821871</v>
      </c>
      <c r="S232" s="96">
        <v>2220906.9093746091</v>
      </c>
      <c r="T232" s="171">
        <v>4404518.7204346694</v>
      </c>
      <c r="U232" s="172">
        <v>6625425.629809279</v>
      </c>
      <c r="V232" s="172">
        <v>1839635.0398180236</v>
      </c>
      <c r="W232" s="71">
        <f t="shared" si="10"/>
        <v>8465060.6696273033</v>
      </c>
      <c r="X232" s="173"/>
    </row>
    <row r="233" spans="1:24" s="174" customFormat="1">
      <c r="A233" s="100">
        <v>732</v>
      </c>
      <c r="B233" s="95" t="s">
        <v>231</v>
      </c>
      <c r="C233" s="96">
        <v>3416</v>
      </c>
      <c r="D233" s="96">
        <v>2933393.92</v>
      </c>
      <c r="E233" s="96">
        <v>3350732.8150055613</v>
      </c>
      <c r="F233" s="96">
        <v>6284126.7350055613</v>
      </c>
      <c r="G233" s="165">
        <v>1357.49</v>
      </c>
      <c r="H233" s="166">
        <v>4637185.84</v>
      </c>
      <c r="I233" s="166">
        <v>1646940.8950055614</v>
      </c>
      <c r="J233" s="167">
        <f t="shared" si="9"/>
        <v>0.262079516288448</v>
      </c>
      <c r="K233" s="168">
        <v>1123884.1680639999</v>
      </c>
      <c r="L233" s="168">
        <v>0</v>
      </c>
      <c r="M233" s="168">
        <v>40570.746449244056</v>
      </c>
      <c r="N233" s="168">
        <v>50925.343358016573</v>
      </c>
      <c r="O233" s="168">
        <v>0</v>
      </c>
      <c r="P233" s="169">
        <v>-170557.69</v>
      </c>
      <c r="Q233" s="169">
        <v>-545544.63024855475</v>
      </c>
      <c r="R233" s="170">
        <v>618966.55828274123</v>
      </c>
      <c r="S233" s="96">
        <v>2765185.3909110082</v>
      </c>
      <c r="T233" s="171">
        <v>1181174.3010536649</v>
      </c>
      <c r="U233" s="172">
        <v>3946359.6919646729</v>
      </c>
      <c r="V233" s="172">
        <v>732962.67482933204</v>
      </c>
      <c r="W233" s="71">
        <f t="shared" si="10"/>
        <v>4679322.366794005</v>
      </c>
      <c r="X233" s="173"/>
    </row>
    <row r="234" spans="1:24" s="174" customFormat="1">
      <c r="A234" s="100">
        <v>734</v>
      </c>
      <c r="B234" s="95" t="s">
        <v>232</v>
      </c>
      <c r="C234" s="96">
        <v>51400</v>
      </c>
      <c r="D234" s="96">
        <v>67922971.359999999</v>
      </c>
      <c r="E234" s="96">
        <v>12408228.103388894</v>
      </c>
      <c r="F234" s="96">
        <v>80331199.46338889</v>
      </c>
      <c r="G234" s="165">
        <v>1357.49</v>
      </c>
      <c r="H234" s="166">
        <v>69774986</v>
      </c>
      <c r="I234" s="166">
        <v>10556213.46338889</v>
      </c>
      <c r="J234" s="167">
        <f t="shared" si="9"/>
        <v>0.13140863741490511</v>
      </c>
      <c r="K234" s="168">
        <v>0</v>
      </c>
      <c r="L234" s="168">
        <v>0</v>
      </c>
      <c r="M234" s="168">
        <v>573999.27762117377</v>
      </c>
      <c r="N234" s="168">
        <v>941444.16926785791</v>
      </c>
      <c r="O234" s="168">
        <v>0</v>
      </c>
      <c r="P234" s="169">
        <v>-3666271.8461500001</v>
      </c>
      <c r="Q234" s="169">
        <v>-2487116.5794258942</v>
      </c>
      <c r="R234" s="170">
        <v>309393.39313882607</v>
      </c>
      <c r="S234" s="96">
        <v>6227661.8778408533</v>
      </c>
      <c r="T234" s="171">
        <v>16421397.545525655</v>
      </c>
      <c r="U234" s="172">
        <v>22649059.423366509</v>
      </c>
      <c r="V234" s="172">
        <v>8910266.8266251925</v>
      </c>
      <c r="W234" s="71">
        <f t="shared" si="10"/>
        <v>31559326.2499917</v>
      </c>
      <c r="X234" s="173"/>
    </row>
    <row r="235" spans="1:24" s="174" customFormat="1">
      <c r="A235" s="100">
        <v>738</v>
      </c>
      <c r="B235" s="95" t="s">
        <v>233</v>
      </c>
      <c r="C235" s="96">
        <v>2959</v>
      </c>
      <c r="D235" s="96">
        <v>4176337.44</v>
      </c>
      <c r="E235" s="96">
        <v>540100.86898817844</v>
      </c>
      <c r="F235" s="96">
        <v>4716438.3089881781</v>
      </c>
      <c r="G235" s="165">
        <v>1357.49</v>
      </c>
      <c r="H235" s="166">
        <v>4016812.91</v>
      </c>
      <c r="I235" s="166">
        <v>699625.398988178</v>
      </c>
      <c r="J235" s="167">
        <f t="shared" si="9"/>
        <v>0.14833765505951657</v>
      </c>
      <c r="K235" s="168">
        <v>0</v>
      </c>
      <c r="L235" s="168">
        <v>0</v>
      </c>
      <c r="M235" s="168">
        <v>22062.091146877763</v>
      </c>
      <c r="N235" s="168">
        <v>35949.543957614645</v>
      </c>
      <c r="O235" s="168">
        <v>0</v>
      </c>
      <c r="P235" s="169">
        <v>-141845.62</v>
      </c>
      <c r="Q235" s="169">
        <v>49480.871822607842</v>
      </c>
      <c r="R235" s="170">
        <v>-5136.5945934219262</v>
      </c>
      <c r="S235" s="96">
        <v>660135.69132185634</v>
      </c>
      <c r="T235" s="171">
        <v>943120.16683625244</v>
      </c>
      <c r="U235" s="172">
        <v>1603255.8581581088</v>
      </c>
      <c r="V235" s="172">
        <v>553572.81979509536</v>
      </c>
      <c r="W235" s="71">
        <f t="shared" si="10"/>
        <v>2156828.6779532041</v>
      </c>
      <c r="X235" s="173"/>
    </row>
    <row r="236" spans="1:24" s="174" customFormat="1">
      <c r="A236" s="100">
        <v>739</v>
      </c>
      <c r="B236" s="95" t="s">
        <v>234</v>
      </c>
      <c r="C236" s="96">
        <v>3261</v>
      </c>
      <c r="D236" s="96">
        <v>3573119.0399999996</v>
      </c>
      <c r="E236" s="96">
        <v>765572.97950776271</v>
      </c>
      <c r="F236" s="96">
        <v>4338692.019507762</v>
      </c>
      <c r="G236" s="165">
        <v>1357.49</v>
      </c>
      <c r="H236" s="166">
        <v>4426774.8899999997</v>
      </c>
      <c r="I236" s="166">
        <v>-88082.87049223762</v>
      </c>
      <c r="J236" s="167">
        <f t="shared" si="9"/>
        <v>-2.0301710768175451E-2</v>
      </c>
      <c r="K236" s="168">
        <v>119640.54195199999</v>
      </c>
      <c r="L236" s="168">
        <v>0</v>
      </c>
      <c r="M236" s="168">
        <v>34792.087717503375</v>
      </c>
      <c r="N236" s="168">
        <v>61326.551453517241</v>
      </c>
      <c r="O236" s="168">
        <v>0</v>
      </c>
      <c r="P236" s="169">
        <v>-176094.11500000002</v>
      </c>
      <c r="Q236" s="169">
        <v>1438017.4488031343</v>
      </c>
      <c r="R236" s="170">
        <v>1204309.2226618777</v>
      </c>
      <c r="S236" s="96">
        <v>2593908.867095795</v>
      </c>
      <c r="T236" s="171">
        <v>841877.56156669196</v>
      </c>
      <c r="U236" s="172">
        <v>3435786.4286624868</v>
      </c>
      <c r="V236" s="172">
        <v>696239.15414495976</v>
      </c>
      <c r="W236" s="71">
        <f t="shared" si="10"/>
        <v>4132025.5828074468</v>
      </c>
      <c r="X236" s="173"/>
    </row>
    <row r="237" spans="1:24" s="174" customFormat="1">
      <c r="A237" s="100">
        <v>740</v>
      </c>
      <c r="B237" s="95" t="s">
        <v>235</v>
      </c>
      <c r="C237" s="96">
        <v>32547</v>
      </c>
      <c r="D237" s="96">
        <v>36204027.270000003</v>
      </c>
      <c r="E237" s="96">
        <v>8548724.5558221955</v>
      </c>
      <c r="F237" s="96">
        <v>44752751.825822197</v>
      </c>
      <c r="G237" s="165">
        <v>1357.49</v>
      </c>
      <c r="H237" s="166">
        <v>44182227.030000001</v>
      </c>
      <c r="I237" s="166">
        <v>570524.79582219571</v>
      </c>
      <c r="J237" s="167">
        <f t="shared" si="9"/>
        <v>1.2748373508799624E-2</v>
      </c>
      <c r="K237" s="168">
        <v>731853.40425600007</v>
      </c>
      <c r="L237" s="168">
        <v>0</v>
      </c>
      <c r="M237" s="168">
        <v>424551.87930449663</v>
      </c>
      <c r="N237" s="168">
        <v>588886.02537086327</v>
      </c>
      <c r="O237" s="168">
        <v>0</v>
      </c>
      <c r="P237" s="169">
        <v>-2688977.09</v>
      </c>
      <c r="Q237" s="169">
        <v>-2170470.1955421437</v>
      </c>
      <c r="R237" s="170">
        <v>129236.48823625229</v>
      </c>
      <c r="S237" s="96">
        <v>-2414394.6925523356</v>
      </c>
      <c r="T237" s="171">
        <v>8120444.280558615</v>
      </c>
      <c r="U237" s="172">
        <v>5706049.5880062794</v>
      </c>
      <c r="V237" s="172">
        <v>5978140.1473588469</v>
      </c>
      <c r="W237" s="71">
        <f t="shared" si="10"/>
        <v>11684189.735365126</v>
      </c>
      <c r="X237" s="173"/>
    </row>
    <row r="238" spans="1:24" s="174" customFormat="1">
      <c r="A238" s="100">
        <v>742</v>
      </c>
      <c r="B238" s="95" t="s">
        <v>236</v>
      </c>
      <c r="C238" s="96">
        <v>1009</v>
      </c>
      <c r="D238" s="96">
        <v>977198.4</v>
      </c>
      <c r="E238" s="96">
        <v>963575.22562847822</v>
      </c>
      <c r="F238" s="96">
        <v>1940773.6256284784</v>
      </c>
      <c r="G238" s="165">
        <v>1357.49</v>
      </c>
      <c r="H238" s="166">
        <v>1369707.41</v>
      </c>
      <c r="I238" s="166">
        <v>571066.21562847844</v>
      </c>
      <c r="J238" s="167">
        <f t="shared" si="9"/>
        <v>0.29424669012778387</v>
      </c>
      <c r="K238" s="168">
        <v>359545.81691199995</v>
      </c>
      <c r="L238" s="168">
        <v>0</v>
      </c>
      <c r="M238" s="168">
        <v>11539.736342586832</v>
      </c>
      <c r="N238" s="168">
        <v>12306.491239813093</v>
      </c>
      <c r="O238" s="168">
        <v>0</v>
      </c>
      <c r="P238" s="169">
        <v>-45572.61</v>
      </c>
      <c r="Q238" s="169">
        <v>-268220.85009494331</v>
      </c>
      <c r="R238" s="170">
        <v>52328.302802560662</v>
      </c>
      <c r="S238" s="96">
        <v>692993.10283049569</v>
      </c>
      <c r="T238" s="171">
        <v>-48820.716620461775</v>
      </c>
      <c r="U238" s="172">
        <v>644172.3862100339</v>
      </c>
      <c r="V238" s="172">
        <v>223913.9118883659</v>
      </c>
      <c r="W238" s="71">
        <f t="shared" si="10"/>
        <v>868086.29809839977</v>
      </c>
      <c r="X238" s="173"/>
    </row>
    <row r="239" spans="1:24" s="174" customFormat="1">
      <c r="A239" s="100">
        <v>743</v>
      </c>
      <c r="B239" s="95" t="s">
        <v>237</v>
      </c>
      <c r="C239" s="96">
        <v>64736</v>
      </c>
      <c r="D239" s="96">
        <v>101636125.21000001</v>
      </c>
      <c r="E239" s="96">
        <v>8616295.997418372</v>
      </c>
      <c r="F239" s="96">
        <v>110252421.20741838</v>
      </c>
      <c r="G239" s="165">
        <v>1357.49</v>
      </c>
      <c r="H239" s="166">
        <v>87878472.640000001</v>
      </c>
      <c r="I239" s="166">
        <v>22373948.567418382</v>
      </c>
      <c r="J239" s="167">
        <f t="shared" si="9"/>
        <v>0.20293385235800102</v>
      </c>
      <c r="K239" s="168">
        <v>0</v>
      </c>
      <c r="L239" s="168">
        <v>0</v>
      </c>
      <c r="M239" s="168">
        <v>931913.87916602066</v>
      </c>
      <c r="N239" s="168">
        <v>1284878.3661100245</v>
      </c>
      <c r="O239" s="168">
        <v>490077.21904511855</v>
      </c>
      <c r="P239" s="169">
        <v>-5335561.68035</v>
      </c>
      <c r="Q239" s="169">
        <v>-3788102.496411154</v>
      </c>
      <c r="R239" s="170">
        <v>-1551476.2534244265</v>
      </c>
      <c r="S239" s="96">
        <v>14405677.601553963</v>
      </c>
      <c r="T239" s="171">
        <v>12975190.706996385</v>
      </c>
      <c r="U239" s="172">
        <v>27380868.30855035</v>
      </c>
      <c r="V239" s="172">
        <v>9486270.8269428648</v>
      </c>
      <c r="W239" s="71">
        <f t="shared" si="10"/>
        <v>36867139.135493219</v>
      </c>
      <c r="X239" s="173"/>
    </row>
    <row r="240" spans="1:24" s="174" customFormat="1">
      <c r="A240" s="100">
        <v>746</v>
      </c>
      <c r="B240" s="95" t="s">
        <v>238</v>
      </c>
      <c r="C240" s="96">
        <v>4781</v>
      </c>
      <c r="D240" s="96">
        <v>11053809.350000001</v>
      </c>
      <c r="E240" s="96">
        <v>1100435.8987287192</v>
      </c>
      <c r="F240" s="96">
        <v>12154245.24872872</v>
      </c>
      <c r="G240" s="165">
        <v>1357.49</v>
      </c>
      <c r="H240" s="166">
        <v>6490159.6900000004</v>
      </c>
      <c r="I240" s="166">
        <v>5664085.5587287201</v>
      </c>
      <c r="J240" s="167">
        <f t="shared" si="9"/>
        <v>0.4660170535328928</v>
      </c>
      <c r="K240" s="168">
        <v>49778.777552</v>
      </c>
      <c r="L240" s="168">
        <v>0</v>
      </c>
      <c r="M240" s="168">
        <v>72959.410795915304</v>
      </c>
      <c r="N240" s="168">
        <v>89260.730803935876</v>
      </c>
      <c r="O240" s="168">
        <v>0</v>
      </c>
      <c r="P240" s="169">
        <v>-244466.81999999998</v>
      </c>
      <c r="Q240" s="169">
        <v>-154755.67490200824</v>
      </c>
      <c r="R240" s="170">
        <v>-640250.2986837558</v>
      </c>
      <c r="S240" s="96">
        <v>4836611.6842948068</v>
      </c>
      <c r="T240" s="171">
        <v>1384721.2775876019</v>
      </c>
      <c r="U240" s="172">
        <v>6221332.9618824087</v>
      </c>
      <c r="V240" s="172">
        <v>858368.18871401856</v>
      </c>
      <c r="W240" s="71">
        <f t="shared" si="10"/>
        <v>7079701.1505964268</v>
      </c>
      <c r="X240" s="173"/>
    </row>
    <row r="241" spans="1:24" s="174" customFormat="1">
      <c r="A241" s="100">
        <v>747</v>
      </c>
      <c r="B241" s="95" t="s">
        <v>239</v>
      </c>
      <c r="C241" s="96">
        <v>1352</v>
      </c>
      <c r="D241" s="96">
        <v>1451463.73</v>
      </c>
      <c r="E241" s="96">
        <v>508415.397221405</v>
      </c>
      <c r="F241" s="96">
        <v>1959879.127221405</v>
      </c>
      <c r="G241" s="165">
        <v>1357.49</v>
      </c>
      <c r="H241" s="166">
        <v>1835326.48</v>
      </c>
      <c r="I241" s="166">
        <v>124552.64722140506</v>
      </c>
      <c r="J241" s="167">
        <f t="shared" si="9"/>
        <v>6.3551188178624096E-2</v>
      </c>
      <c r="K241" s="168">
        <v>151606.97427200002</v>
      </c>
      <c r="L241" s="168">
        <v>0</v>
      </c>
      <c r="M241" s="168">
        <v>14231.814109297064</v>
      </c>
      <c r="N241" s="168">
        <v>18758.454066978575</v>
      </c>
      <c r="O241" s="168">
        <v>0</v>
      </c>
      <c r="P241" s="169">
        <v>-69100.835000000006</v>
      </c>
      <c r="Q241" s="169">
        <v>288613.01998115837</v>
      </c>
      <c r="R241" s="170">
        <v>259380.59317902187</v>
      </c>
      <c r="S241" s="96">
        <v>788042.66782986105</v>
      </c>
      <c r="T241" s="171">
        <v>438916.23258779617</v>
      </c>
      <c r="U241" s="172">
        <v>1226958.9004176571</v>
      </c>
      <c r="V241" s="172">
        <v>325597.9270131248</v>
      </c>
      <c r="W241" s="71">
        <f t="shared" si="10"/>
        <v>1552556.8274307819</v>
      </c>
      <c r="X241" s="173"/>
    </row>
    <row r="242" spans="1:24" s="174" customFormat="1">
      <c r="A242" s="100">
        <v>748</v>
      </c>
      <c r="B242" s="95" t="s">
        <v>240</v>
      </c>
      <c r="C242" s="96">
        <v>5028</v>
      </c>
      <c r="D242" s="96">
        <v>9910473.5899999999</v>
      </c>
      <c r="E242" s="96">
        <v>1353182.6465539499</v>
      </c>
      <c r="F242" s="96">
        <v>11263656.23655395</v>
      </c>
      <c r="G242" s="165">
        <v>1357.49</v>
      </c>
      <c r="H242" s="166">
        <v>6825459.7199999997</v>
      </c>
      <c r="I242" s="166">
        <v>4438196.5165539505</v>
      </c>
      <c r="J242" s="167">
        <f t="shared" si="9"/>
        <v>0.39402805122466972</v>
      </c>
      <c r="K242" s="168">
        <v>166030.08409599998</v>
      </c>
      <c r="L242" s="168">
        <v>0</v>
      </c>
      <c r="M242" s="168">
        <v>58083.213285129292</v>
      </c>
      <c r="N242" s="168">
        <v>87059.060391983556</v>
      </c>
      <c r="O242" s="168">
        <v>0</v>
      </c>
      <c r="P242" s="169">
        <v>-234496.76</v>
      </c>
      <c r="Q242" s="169">
        <v>522965.91531569761</v>
      </c>
      <c r="R242" s="170">
        <v>-42942.177892099084</v>
      </c>
      <c r="S242" s="96">
        <v>4994895.8517506626</v>
      </c>
      <c r="T242" s="171">
        <v>2686183.8153166603</v>
      </c>
      <c r="U242" s="172">
        <v>7681079.6670673229</v>
      </c>
      <c r="V242" s="172">
        <v>939977.40686789551</v>
      </c>
      <c r="W242" s="71">
        <f t="shared" si="10"/>
        <v>8621057.0739352182</v>
      </c>
      <c r="X242" s="173"/>
    </row>
    <row r="243" spans="1:24" s="174" customFormat="1">
      <c r="A243" s="100">
        <v>749</v>
      </c>
      <c r="B243" s="95" t="s">
        <v>241</v>
      </c>
      <c r="C243" s="96">
        <v>21293</v>
      </c>
      <c r="D243" s="96">
        <v>38248840.079999998</v>
      </c>
      <c r="E243" s="96">
        <v>2103577.1839138679</v>
      </c>
      <c r="F243" s="96">
        <v>40352417.26391387</v>
      </c>
      <c r="G243" s="165">
        <v>1357.49</v>
      </c>
      <c r="H243" s="166">
        <v>28905034.57</v>
      </c>
      <c r="I243" s="166">
        <v>11447382.69391387</v>
      </c>
      <c r="J243" s="167">
        <f t="shared" si="9"/>
        <v>0.28368517848746005</v>
      </c>
      <c r="K243" s="168">
        <v>0</v>
      </c>
      <c r="L243" s="168">
        <v>0</v>
      </c>
      <c r="M243" s="168">
        <v>211226.65832975414</v>
      </c>
      <c r="N243" s="168">
        <v>404879.01630316942</v>
      </c>
      <c r="O243" s="168">
        <v>0</v>
      </c>
      <c r="P243" s="169">
        <v>-1505620.72</v>
      </c>
      <c r="Q243" s="169">
        <v>-2520633.4862196804</v>
      </c>
      <c r="R243" s="170">
        <v>-2733837.662116033</v>
      </c>
      <c r="S243" s="96">
        <v>5303396.5002110796</v>
      </c>
      <c r="T243" s="171">
        <v>4668277.4107369948</v>
      </c>
      <c r="U243" s="172">
        <v>9971673.9109480754</v>
      </c>
      <c r="V243" s="172">
        <v>2964987.1988312309</v>
      </c>
      <c r="W243" s="71">
        <f t="shared" si="10"/>
        <v>12936661.109779306</v>
      </c>
      <c r="X243" s="173"/>
    </row>
    <row r="244" spans="1:24" s="174" customFormat="1">
      <c r="A244" s="100">
        <v>751</v>
      </c>
      <c r="B244" s="95" t="s">
        <v>242</v>
      </c>
      <c r="C244" s="96">
        <v>2904</v>
      </c>
      <c r="D244" s="96">
        <v>3817696.63</v>
      </c>
      <c r="E244" s="96">
        <v>1328745.3822798261</v>
      </c>
      <c r="F244" s="96">
        <v>5146442.0122798262</v>
      </c>
      <c r="G244" s="165">
        <v>1357.49</v>
      </c>
      <c r="H244" s="166">
        <v>3942150.96</v>
      </c>
      <c r="I244" s="166">
        <v>1204291.0522798263</v>
      </c>
      <c r="J244" s="167">
        <f t="shared" si="9"/>
        <v>0.23400458985184144</v>
      </c>
      <c r="K244" s="168">
        <v>140645.04115199999</v>
      </c>
      <c r="L244" s="168">
        <v>0</v>
      </c>
      <c r="M244" s="168">
        <v>21407.359565365608</v>
      </c>
      <c r="N244" s="168">
        <v>59196.659493931256</v>
      </c>
      <c r="O244" s="168">
        <v>0</v>
      </c>
      <c r="P244" s="169">
        <v>-122837.52799999999</v>
      </c>
      <c r="Q244" s="169">
        <v>-106188.18670083737</v>
      </c>
      <c r="R244" s="170">
        <v>-356370.87934155046</v>
      </c>
      <c r="S244" s="96">
        <v>840143.51844873524</v>
      </c>
      <c r="T244" s="171">
        <v>1160453.087695573</v>
      </c>
      <c r="U244" s="172">
        <v>2000596.6061443081</v>
      </c>
      <c r="V244" s="172">
        <v>516401.39163776243</v>
      </c>
      <c r="W244" s="71">
        <f t="shared" si="10"/>
        <v>2516997.9977820707</v>
      </c>
      <c r="X244" s="173"/>
    </row>
    <row r="245" spans="1:24" s="174" customFormat="1">
      <c r="A245" s="100">
        <v>753</v>
      </c>
      <c r="B245" s="95" t="s">
        <v>243</v>
      </c>
      <c r="C245" s="96">
        <v>22190</v>
      </c>
      <c r="D245" s="96">
        <v>37443186.940000005</v>
      </c>
      <c r="E245" s="96">
        <v>6504838.772908275</v>
      </c>
      <c r="F245" s="96">
        <v>43948025.712908283</v>
      </c>
      <c r="G245" s="165">
        <v>1357.49</v>
      </c>
      <c r="H245" s="166">
        <v>30122703.100000001</v>
      </c>
      <c r="I245" s="166">
        <v>13825322.612908281</v>
      </c>
      <c r="J245" s="167">
        <f t="shared" si="9"/>
        <v>0.31458347419796717</v>
      </c>
      <c r="K245" s="168">
        <v>0</v>
      </c>
      <c r="L245" s="168">
        <v>0</v>
      </c>
      <c r="M245" s="168">
        <v>189965.07415366551</v>
      </c>
      <c r="N245" s="168">
        <v>362338.58548239095</v>
      </c>
      <c r="O245" s="168">
        <v>532581.10080488026</v>
      </c>
      <c r="P245" s="169">
        <v>-1390162.57</v>
      </c>
      <c r="Q245" s="169">
        <v>4564096.1508423472</v>
      </c>
      <c r="R245" s="170">
        <v>2661905.797450779</v>
      </c>
      <c r="S245" s="96">
        <v>20746046.751642343</v>
      </c>
      <c r="T245" s="171">
        <v>-634271.53249975701</v>
      </c>
      <c r="U245" s="172">
        <v>20111775.219142586</v>
      </c>
      <c r="V245" s="172">
        <v>2434339.6515867189</v>
      </c>
      <c r="W245" s="71">
        <f t="shared" si="10"/>
        <v>22546114.870729305</v>
      </c>
      <c r="X245" s="173"/>
    </row>
    <row r="246" spans="1:24" s="174" customFormat="1">
      <c r="A246" s="100">
        <v>755</v>
      </c>
      <c r="B246" s="95" t="s">
        <v>244</v>
      </c>
      <c r="C246" s="96">
        <v>6198</v>
      </c>
      <c r="D246" s="96">
        <v>10144171.279999999</v>
      </c>
      <c r="E246" s="96">
        <v>1969416.9363448552</v>
      </c>
      <c r="F246" s="96">
        <v>12113588.216344854</v>
      </c>
      <c r="G246" s="165">
        <v>1357.49</v>
      </c>
      <c r="H246" s="166">
        <v>8413723.0199999996</v>
      </c>
      <c r="I246" s="166">
        <v>3699865.1963448543</v>
      </c>
      <c r="J246" s="167">
        <f t="shared" si="9"/>
        <v>0.30543098628304283</v>
      </c>
      <c r="K246" s="168">
        <v>0</v>
      </c>
      <c r="L246" s="168">
        <v>0</v>
      </c>
      <c r="M246" s="168">
        <v>37335.275522380689</v>
      </c>
      <c r="N246" s="168">
        <v>96383.723760082197</v>
      </c>
      <c r="O246" s="168">
        <v>21513.246573989185</v>
      </c>
      <c r="P246" s="169">
        <v>-382882.245</v>
      </c>
      <c r="Q246" s="169">
        <v>513673.27661455324</v>
      </c>
      <c r="R246" s="170">
        <v>869640.71732149285</v>
      </c>
      <c r="S246" s="96">
        <v>4855529.191137353</v>
      </c>
      <c r="T246" s="171">
        <v>155601.31097232579</v>
      </c>
      <c r="U246" s="172">
        <v>5011130.5021096785</v>
      </c>
      <c r="V246" s="172">
        <v>891868.50040019571</v>
      </c>
      <c r="W246" s="71">
        <f t="shared" si="10"/>
        <v>5902999.0025098743</v>
      </c>
      <c r="X246" s="173"/>
    </row>
    <row r="247" spans="1:24" s="174" customFormat="1">
      <c r="A247" s="100">
        <v>758</v>
      </c>
      <c r="B247" s="95" t="s">
        <v>245</v>
      </c>
      <c r="C247" s="96">
        <v>8187</v>
      </c>
      <c r="D247" s="96">
        <v>10162883.310000001</v>
      </c>
      <c r="E247" s="96">
        <v>7505706.3965558372</v>
      </c>
      <c r="F247" s="96">
        <v>17668589.706555836</v>
      </c>
      <c r="G247" s="165">
        <v>1357.49</v>
      </c>
      <c r="H247" s="166">
        <v>11113770.630000001</v>
      </c>
      <c r="I247" s="166">
        <v>6554819.0765558351</v>
      </c>
      <c r="J247" s="167">
        <f t="shared" si="9"/>
        <v>0.37098711246453953</v>
      </c>
      <c r="K247" s="168">
        <v>1091862.2678159999</v>
      </c>
      <c r="L247" s="168">
        <v>115288.59000000001</v>
      </c>
      <c r="M247" s="168">
        <v>110028.03121703498</v>
      </c>
      <c r="N247" s="168">
        <v>150864.847075773</v>
      </c>
      <c r="O247" s="168">
        <v>0</v>
      </c>
      <c r="P247" s="169">
        <v>-437870.74999999994</v>
      </c>
      <c r="Q247" s="169">
        <v>-4307915.1460966785</v>
      </c>
      <c r="R247" s="170">
        <v>-2288051.4440695071</v>
      </c>
      <c r="S247" s="96">
        <v>989025.47249845788</v>
      </c>
      <c r="T247" s="171">
        <v>-171820.94679533321</v>
      </c>
      <c r="U247" s="172">
        <v>817204.5257031247</v>
      </c>
      <c r="V247" s="172">
        <v>1502007.3389785171</v>
      </c>
      <c r="W247" s="71">
        <f t="shared" si="10"/>
        <v>2319211.8646816416</v>
      </c>
      <c r="X247" s="173"/>
    </row>
    <row r="248" spans="1:24" s="174" customFormat="1">
      <c r="A248" s="100">
        <v>759</v>
      </c>
      <c r="B248" s="95" t="s">
        <v>246</v>
      </c>
      <c r="C248" s="96">
        <v>1997</v>
      </c>
      <c r="D248" s="96">
        <v>2861729.44</v>
      </c>
      <c r="E248" s="96">
        <v>597747.4035432064</v>
      </c>
      <c r="F248" s="96">
        <v>3459476.8435432063</v>
      </c>
      <c r="G248" s="165">
        <v>1357.49</v>
      </c>
      <c r="H248" s="166">
        <v>2710907.53</v>
      </c>
      <c r="I248" s="166">
        <v>748569.31354320655</v>
      </c>
      <c r="J248" s="167">
        <f t="shared" si="9"/>
        <v>0.21638222985661604</v>
      </c>
      <c r="K248" s="168">
        <v>217688.01743999997</v>
      </c>
      <c r="L248" s="168">
        <v>0</v>
      </c>
      <c r="M248" s="168">
        <v>25294.539337896756</v>
      </c>
      <c r="N248" s="168">
        <v>25203.694695241524</v>
      </c>
      <c r="O248" s="168">
        <v>0</v>
      </c>
      <c r="P248" s="169">
        <v>-97966.815000000017</v>
      </c>
      <c r="Q248" s="169">
        <v>327847.10422797321</v>
      </c>
      <c r="R248" s="170">
        <v>11432.504784708492</v>
      </c>
      <c r="S248" s="96">
        <v>1258068.3590290265</v>
      </c>
      <c r="T248" s="171">
        <v>936170.71043685102</v>
      </c>
      <c r="U248" s="172">
        <v>2194239.0694658775</v>
      </c>
      <c r="V248" s="172">
        <v>451661.68976716424</v>
      </c>
      <c r="W248" s="71">
        <f t="shared" si="10"/>
        <v>2645900.7592330417</v>
      </c>
      <c r="X248" s="173"/>
    </row>
    <row r="249" spans="1:24" s="174" customFormat="1">
      <c r="A249" s="100">
        <v>761</v>
      </c>
      <c r="B249" s="95" t="s">
        <v>247</v>
      </c>
      <c r="C249" s="96">
        <v>8563</v>
      </c>
      <c r="D249" s="96">
        <v>10818008.380000001</v>
      </c>
      <c r="E249" s="96">
        <v>1742491.4514546189</v>
      </c>
      <c r="F249" s="96">
        <v>12560499.83145462</v>
      </c>
      <c r="G249" s="165">
        <v>1357.49</v>
      </c>
      <c r="H249" s="166">
        <v>11624186.869999999</v>
      </c>
      <c r="I249" s="166">
        <v>936312.96145462058</v>
      </c>
      <c r="J249" s="167">
        <f t="shared" si="9"/>
        <v>7.4544243781593772E-2</v>
      </c>
      <c r="K249" s="168">
        <v>0</v>
      </c>
      <c r="L249" s="168">
        <v>0</v>
      </c>
      <c r="M249" s="168">
        <v>91841.970090673654</v>
      </c>
      <c r="N249" s="168">
        <v>136597.93078389351</v>
      </c>
      <c r="O249" s="168">
        <v>0</v>
      </c>
      <c r="P249" s="169">
        <v>-496178.07500000001</v>
      </c>
      <c r="Q249" s="169">
        <v>2486994.9629147374</v>
      </c>
      <c r="R249" s="170">
        <v>1717946.3211660339</v>
      </c>
      <c r="S249" s="96">
        <v>4873516.0714099593</v>
      </c>
      <c r="T249" s="171">
        <v>4217077.6899391618</v>
      </c>
      <c r="U249" s="172">
        <v>9090593.7613491211</v>
      </c>
      <c r="V249" s="172">
        <v>1732376.5917372527</v>
      </c>
      <c r="W249" s="71">
        <f t="shared" si="10"/>
        <v>10822970.353086375</v>
      </c>
      <c r="X249" s="173"/>
    </row>
    <row r="250" spans="1:24" s="174" customFormat="1">
      <c r="A250" s="100">
        <v>762</v>
      </c>
      <c r="B250" s="95" t="s">
        <v>248</v>
      </c>
      <c r="C250" s="96">
        <v>3777</v>
      </c>
      <c r="D250" s="96">
        <v>4381157.1499999994</v>
      </c>
      <c r="E250" s="96">
        <v>1528239.3037782796</v>
      </c>
      <c r="F250" s="96">
        <v>5909396.453778279</v>
      </c>
      <c r="G250" s="165">
        <v>1357.49</v>
      </c>
      <c r="H250" s="166">
        <v>5127239.7300000004</v>
      </c>
      <c r="I250" s="166">
        <v>782156.72377827857</v>
      </c>
      <c r="J250" s="167">
        <f t="shared" si="9"/>
        <v>0.1323581401072173</v>
      </c>
      <c r="K250" s="168">
        <v>370693.54413599998</v>
      </c>
      <c r="L250" s="168">
        <v>0</v>
      </c>
      <c r="M250" s="168">
        <v>42881.401667224687</v>
      </c>
      <c r="N250" s="168">
        <v>71258.888828858791</v>
      </c>
      <c r="O250" s="168">
        <v>0</v>
      </c>
      <c r="P250" s="169">
        <v>-202191.06</v>
      </c>
      <c r="Q250" s="169">
        <v>1282522.1789039294</v>
      </c>
      <c r="R250" s="170">
        <v>765273.78337257635</v>
      </c>
      <c r="S250" s="96">
        <v>3112595.4606868681</v>
      </c>
      <c r="T250" s="171">
        <v>389298.17836242117</v>
      </c>
      <c r="U250" s="172">
        <v>3501893.6390492893</v>
      </c>
      <c r="V250" s="172">
        <v>823645.45412580844</v>
      </c>
      <c r="W250" s="71">
        <f t="shared" si="10"/>
        <v>4325539.0931750974</v>
      </c>
      <c r="X250" s="173"/>
    </row>
    <row r="251" spans="1:24" s="174" customFormat="1">
      <c r="A251" s="100">
        <v>765</v>
      </c>
      <c r="B251" s="95" t="s">
        <v>249</v>
      </c>
      <c r="C251" s="96">
        <v>10348</v>
      </c>
      <c r="D251" s="96">
        <v>14538470.899999999</v>
      </c>
      <c r="E251" s="96">
        <v>3291930.4783083443</v>
      </c>
      <c r="F251" s="96">
        <v>17830401.378308341</v>
      </c>
      <c r="G251" s="165">
        <v>1357.49</v>
      </c>
      <c r="H251" s="166">
        <v>14047306.52</v>
      </c>
      <c r="I251" s="166">
        <v>3783094.8583083414</v>
      </c>
      <c r="J251" s="167">
        <f t="shared" si="9"/>
        <v>0.21217104304284945</v>
      </c>
      <c r="K251" s="168">
        <v>376720.07138133334</v>
      </c>
      <c r="L251" s="168">
        <v>0</v>
      </c>
      <c r="M251" s="168">
        <v>139851.30247822581</v>
      </c>
      <c r="N251" s="168">
        <v>168511.25311581956</v>
      </c>
      <c r="O251" s="168">
        <v>0</v>
      </c>
      <c r="P251" s="169">
        <v>-534693.52</v>
      </c>
      <c r="Q251" s="169">
        <v>-2513047.9136817916</v>
      </c>
      <c r="R251" s="170">
        <v>-984452.81385013321</v>
      </c>
      <c r="S251" s="96">
        <v>435983.23775179544</v>
      </c>
      <c r="T251" s="171">
        <v>1445548.2438668883</v>
      </c>
      <c r="U251" s="172">
        <v>1881531.4816186838</v>
      </c>
      <c r="V251" s="172">
        <v>1830643.5576642533</v>
      </c>
      <c r="W251" s="71">
        <f t="shared" si="10"/>
        <v>3712175.0392829371</v>
      </c>
      <c r="X251" s="173"/>
    </row>
    <row r="252" spans="1:24" s="174" customFormat="1">
      <c r="A252" s="100">
        <v>768</v>
      </c>
      <c r="B252" s="95" t="s">
        <v>250</v>
      </c>
      <c r="C252" s="96">
        <v>2430</v>
      </c>
      <c r="D252" s="96">
        <v>2028439.37</v>
      </c>
      <c r="E252" s="96">
        <v>1771276.030710591</v>
      </c>
      <c r="F252" s="96">
        <v>3799715.4007105911</v>
      </c>
      <c r="G252" s="165">
        <v>1357.49</v>
      </c>
      <c r="H252" s="166">
        <v>3298700.7</v>
      </c>
      <c r="I252" s="166">
        <v>501014.70071059093</v>
      </c>
      <c r="J252" s="167">
        <f t="shared" si="9"/>
        <v>0.131855849155675</v>
      </c>
      <c r="K252" s="168">
        <v>274137.45623999997</v>
      </c>
      <c r="L252" s="168">
        <v>0</v>
      </c>
      <c r="M252" s="168">
        <v>28410.276875640517</v>
      </c>
      <c r="N252" s="168">
        <v>29253.504277080789</v>
      </c>
      <c r="O252" s="168">
        <v>0</v>
      </c>
      <c r="P252" s="169">
        <v>-194252.875</v>
      </c>
      <c r="Q252" s="169">
        <v>162972.09716201093</v>
      </c>
      <c r="R252" s="170">
        <v>498210.80131743796</v>
      </c>
      <c r="S252" s="96">
        <v>1299745.961582761</v>
      </c>
      <c r="T252" s="171">
        <v>365008.04224991472</v>
      </c>
      <c r="U252" s="172">
        <v>1664754.0038326757</v>
      </c>
      <c r="V252" s="172">
        <v>549596.73837664665</v>
      </c>
      <c r="W252" s="71">
        <f t="shared" si="10"/>
        <v>2214350.7422093223</v>
      </c>
      <c r="X252" s="173"/>
    </row>
    <row r="253" spans="1:24" s="174" customFormat="1">
      <c r="A253" s="100">
        <v>777</v>
      </c>
      <c r="B253" s="95" t="s">
        <v>251</v>
      </c>
      <c r="C253" s="96">
        <v>7508</v>
      </c>
      <c r="D253" s="96">
        <v>7327909.6699999999</v>
      </c>
      <c r="E253" s="96">
        <v>5076248.9255857356</v>
      </c>
      <c r="F253" s="96">
        <v>12404158.595585736</v>
      </c>
      <c r="G253" s="165">
        <v>1357.49</v>
      </c>
      <c r="H253" s="166">
        <v>10192034.92</v>
      </c>
      <c r="I253" s="166">
        <v>2212123.6755857356</v>
      </c>
      <c r="J253" s="167">
        <f t="shared" si="9"/>
        <v>0.17833726153525345</v>
      </c>
      <c r="K253" s="168">
        <v>1019731.5746879999</v>
      </c>
      <c r="L253" s="168">
        <v>0</v>
      </c>
      <c r="M253" s="168">
        <v>86430.449602282781</v>
      </c>
      <c r="N253" s="168">
        <v>111890.24837359219</v>
      </c>
      <c r="O253" s="168">
        <v>0</v>
      </c>
      <c r="P253" s="169">
        <v>-390559.69</v>
      </c>
      <c r="Q253" s="169">
        <v>-703599.08243160334</v>
      </c>
      <c r="R253" s="170">
        <v>35274.828092681608</v>
      </c>
      <c r="S253" s="96">
        <v>2371292.0039106887</v>
      </c>
      <c r="T253" s="171">
        <v>2339514.9947062256</v>
      </c>
      <c r="U253" s="172">
        <v>4710806.9986169143</v>
      </c>
      <c r="V253" s="172">
        <v>1513946.9798106982</v>
      </c>
      <c r="W253" s="71">
        <f t="shared" si="10"/>
        <v>6224753.9784276122</v>
      </c>
      <c r="X253" s="173"/>
    </row>
    <row r="254" spans="1:24" s="174" customFormat="1">
      <c r="A254" s="100">
        <v>778</v>
      </c>
      <c r="B254" s="95" t="s">
        <v>252</v>
      </c>
      <c r="C254" s="96">
        <v>6891</v>
      </c>
      <c r="D254" s="96">
        <v>8536722.3499999996</v>
      </c>
      <c r="E254" s="96">
        <v>1321725.2533857576</v>
      </c>
      <c r="F254" s="96">
        <v>9858447.6033857577</v>
      </c>
      <c r="G254" s="165">
        <v>1357.49</v>
      </c>
      <c r="H254" s="166">
        <v>9354463.5899999999</v>
      </c>
      <c r="I254" s="166">
        <v>503984.0133857578</v>
      </c>
      <c r="J254" s="167">
        <f t="shared" si="9"/>
        <v>5.1122046153866146E-2</v>
      </c>
      <c r="K254" s="168">
        <v>165214.05875199998</v>
      </c>
      <c r="L254" s="168">
        <v>0</v>
      </c>
      <c r="M254" s="168">
        <v>82956.41277151696</v>
      </c>
      <c r="N254" s="168">
        <v>102854.35222252992</v>
      </c>
      <c r="O254" s="168">
        <v>0</v>
      </c>
      <c r="P254" s="169">
        <v>-542706.03500000003</v>
      </c>
      <c r="Q254" s="169">
        <v>-344016.12169223517</v>
      </c>
      <c r="R254" s="170">
        <v>-365307.188666542</v>
      </c>
      <c r="S254" s="96">
        <v>-397020.50822697242</v>
      </c>
      <c r="T254" s="171">
        <v>3062816.203584725</v>
      </c>
      <c r="U254" s="172">
        <v>2665795.6953577525</v>
      </c>
      <c r="V254" s="172">
        <v>1311712.4057498253</v>
      </c>
      <c r="W254" s="71">
        <f t="shared" si="10"/>
        <v>3977508.1011075778</v>
      </c>
      <c r="X254" s="173"/>
    </row>
    <row r="255" spans="1:24" s="174" customFormat="1">
      <c r="A255" s="100">
        <v>781</v>
      </c>
      <c r="B255" s="95" t="s">
        <v>253</v>
      </c>
      <c r="C255" s="96">
        <v>3584</v>
      </c>
      <c r="D255" s="96">
        <v>3019905.78</v>
      </c>
      <c r="E255" s="96">
        <v>996512.87054302613</v>
      </c>
      <c r="F255" s="96">
        <v>4016418.6505430257</v>
      </c>
      <c r="G255" s="165">
        <v>1357.49</v>
      </c>
      <c r="H255" s="166">
        <v>4865244.16</v>
      </c>
      <c r="I255" s="166">
        <v>-848825.50945697445</v>
      </c>
      <c r="J255" s="167">
        <f t="shared" si="9"/>
        <v>-0.21133890246780226</v>
      </c>
      <c r="K255" s="168">
        <v>356275.03206399997</v>
      </c>
      <c r="L255" s="168">
        <v>0</v>
      </c>
      <c r="M255" s="168">
        <v>37252.865209541669</v>
      </c>
      <c r="N255" s="168">
        <v>58101.690104858382</v>
      </c>
      <c r="O255" s="168">
        <v>0</v>
      </c>
      <c r="P255" s="169">
        <v>-214305.09000000003</v>
      </c>
      <c r="Q255" s="169">
        <v>1248489.7691305799</v>
      </c>
      <c r="R255" s="170">
        <v>1306112.8193550841</v>
      </c>
      <c r="S255" s="96">
        <v>1943101.5764070894</v>
      </c>
      <c r="T255" s="171">
        <v>555800.38442719635</v>
      </c>
      <c r="U255" s="172">
        <v>2498901.9608342857</v>
      </c>
      <c r="V255" s="172">
        <v>762515.52653531311</v>
      </c>
      <c r="W255" s="71">
        <f t="shared" si="10"/>
        <v>3261417.4873695988</v>
      </c>
      <c r="X255" s="173"/>
    </row>
    <row r="256" spans="1:24" s="174" customFormat="1">
      <c r="A256" s="100">
        <v>783</v>
      </c>
      <c r="B256" s="95" t="s">
        <v>254</v>
      </c>
      <c r="C256" s="96">
        <v>6588</v>
      </c>
      <c r="D256" s="96">
        <v>8211001.6499999994</v>
      </c>
      <c r="E256" s="96">
        <v>1117784.8537190536</v>
      </c>
      <c r="F256" s="96">
        <v>9328786.5037190523</v>
      </c>
      <c r="G256" s="165">
        <v>1357.49</v>
      </c>
      <c r="H256" s="166">
        <v>8943144.1199999992</v>
      </c>
      <c r="I256" s="166">
        <v>385642.38371905312</v>
      </c>
      <c r="J256" s="167">
        <f t="shared" si="9"/>
        <v>4.1338965530544766E-2</v>
      </c>
      <c r="K256" s="168">
        <v>0</v>
      </c>
      <c r="L256" s="168">
        <v>0</v>
      </c>
      <c r="M256" s="168">
        <v>101470.09432315729</v>
      </c>
      <c r="N256" s="168">
        <v>106724.7515497998</v>
      </c>
      <c r="O256" s="168">
        <v>0</v>
      </c>
      <c r="P256" s="169">
        <v>-361487.73000000004</v>
      </c>
      <c r="Q256" s="169">
        <v>321640.53871847037</v>
      </c>
      <c r="R256" s="170">
        <v>197928.02868102744</v>
      </c>
      <c r="S256" s="96">
        <v>751918.06699150801</v>
      </c>
      <c r="T256" s="171">
        <v>1735930.5551118834</v>
      </c>
      <c r="U256" s="172">
        <v>2487848.6221033912</v>
      </c>
      <c r="V256" s="172">
        <v>1191405.4093865491</v>
      </c>
      <c r="W256" s="71">
        <f t="shared" si="10"/>
        <v>3679254.0314899404</v>
      </c>
      <c r="X256" s="173"/>
    </row>
    <row r="257" spans="1:24" s="174" customFormat="1">
      <c r="A257" s="100">
        <v>785</v>
      </c>
      <c r="B257" s="95" t="s">
        <v>255</v>
      </c>
      <c r="C257" s="96">
        <v>2673</v>
      </c>
      <c r="D257" s="96">
        <v>2867519.48</v>
      </c>
      <c r="E257" s="96">
        <v>1333859.8056770565</v>
      </c>
      <c r="F257" s="96">
        <v>4201379.2856770568</v>
      </c>
      <c r="G257" s="165">
        <v>1357.49</v>
      </c>
      <c r="H257" s="166">
        <v>3628570.77</v>
      </c>
      <c r="I257" s="166">
        <v>572808.51567705674</v>
      </c>
      <c r="J257" s="167">
        <f t="shared" si="9"/>
        <v>0.13633820627188342</v>
      </c>
      <c r="K257" s="168">
        <v>837200.66443200014</v>
      </c>
      <c r="L257" s="168">
        <v>0</v>
      </c>
      <c r="M257" s="168">
        <v>33469.866979898186</v>
      </c>
      <c r="N257" s="168">
        <v>49916.175161407002</v>
      </c>
      <c r="O257" s="168">
        <v>0</v>
      </c>
      <c r="P257" s="169">
        <v>-170345.43000000002</v>
      </c>
      <c r="Q257" s="169">
        <v>600980.02634213038</v>
      </c>
      <c r="R257" s="169">
        <v>523216.70295990806</v>
      </c>
      <c r="S257" s="96">
        <v>2447246.5215524007</v>
      </c>
      <c r="T257" s="171">
        <v>890306.62881239434</v>
      </c>
      <c r="U257" s="172">
        <v>3337553.1503647948</v>
      </c>
      <c r="V257" s="172">
        <v>573303.01273730304</v>
      </c>
      <c r="W257" s="71">
        <f t="shared" si="10"/>
        <v>3910856.1631020978</v>
      </c>
      <c r="X257" s="173"/>
    </row>
    <row r="258" spans="1:24" s="174" customFormat="1">
      <c r="A258" s="100">
        <v>790</v>
      </c>
      <c r="B258" s="95" t="s">
        <v>256</v>
      </c>
      <c r="C258" s="96">
        <v>23998</v>
      </c>
      <c r="D258" s="96">
        <v>32506887.079999998</v>
      </c>
      <c r="E258" s="96">
        <v>3969693.470613563</v>
      </c>
      <c r="F258" s="96">
        <v>36476580.55061356</v>
      </c>
      <c r="G258" s="165">
        <v>1357.49</v>
      </c>
      <c r="H258" s="166">
        <v>32577045.02</v>
      </c>
      <c r="I258" s="166">
        <v>3899535.5306135602</v>
      </c>
      <c r="J258" s="167">
        <f t="shared" si="9"/>
        <v>0.10690518331899856</v>
      </c>
      <c r="K258" s="168">
        <v>0</v>
      </c>
      <c r="L258" s="168">
        <v>0</v>
      </c>
      <c r="M258" s="168">
        <v>270695.01237474335</v>
      </c>
      <c r="N258" s="168">
        <v>494541.53906038735</v>
      </c>
      <c r="O258" s="168">
        <v>0</v>
      </c>
      <c r="P258" s="169">
        <v>-1766453.1674999997</v>
      </c>
      <c r="Q258" s="169">
        <v>3278098.8190262555</v>
      </c>
      <c r="R258" s="170">
        <v>1922700.5173990726</v>
      </c>
      <c r="S258" s="96">
        <v>8099118.25097402</v>
      </c>
      <c r="T258" s="171">
        <v>9957578.2568865996</v>
      </c>
      <c r="U258" s="172">
        <v>18056696.50786062</v>
      </c>
      <c r="V258" s="172">
        <v>4286647.1690116301</v>
      </c>
      <c r="W258" s="71">
        <f t="shared" si="10"/>
        <v>22343343.67687225</v>
      </c>
      <c r="X258" s="173"/>
    </row>
    <row r="259" spans="1:24" s="174" customFormat="1">
      <c r="A259" s="100">
        <v>791</v>
      </c>
      <c r="B259" s="95" t="s">
        <v>257</v>
      </c>
      <c r="C259" s="96">
        <v>5131</v>
      </c>
      <c r="D259" s="96">
        <v>7293642.7199999988</v>
      </c>
      <c r="E259" s="96">
        <v>2148362.4664981337</v>
      </c>
      <c r="F259" s="96">
        <v>9442005.1864981316</v>
      </c>
      <c r="G259" s="165">
        <v>1357.49</v>
      </c>
      <c r="H259" s="166">
        <v>6965281.1900000004</v>
      </c>
      <c r="I259" s="166">
        <v>2476723.9964981312</v>
      </c>
      <c r="J259" s="167">
        <f t="shared" si="9"/>
        <v>0.26230911205596397</v>
      </c>
      <c r="K259" s="168">
        <v>684289.86303999997</v>
      </c>
      <c r="L259" s="168">
        <v>0</v>
      </c>
      <c r="M259" s="168">
        <v>59618.427701569948</v>
      </c>
      <c r="N259" s="168">
        <v>70278.533780294063</v>
      </c>
      <c r="O259" s="168">
        <v>0</v>
      </c>
      <c r="P259" s="169">
        <v>-238312.745</v>
      </c>
      <c r="Q259" s="169">
        <v>1147261.1355685191</v>
      </c>
      <c r="R259" s="170">
        <v>316944.30279168376</v>
      </c>
      <c r="S259" s="96">
        <v>4516803.514380198</v>
      </c>
      <c r="T259" s="171">
        <v>2788174.2729970529</v>
      </c>
      <c r="U259" s="172">
        <v>7304977.7873772513</v>
      </c>
      <c r="V259" s="172">
        <v>1181217.589555837</v>
      </c>
      <c r="W259" s="71">
        <f t="shared" si="10"/>
        <v>8486195.3769330885</v>
      </c>
      <c r="X259" s="173"/>
    </row>
    <row r="260" spans="1:24" s="174" customFormat="1">
      <c r="A260" s="100">
        <v>831</v>
      </c>
      <c r="B260" s="95" t="s">
        <v>258</v>
      </c>
      <c r="C260" s="96">
        <v>4595</v>
      </c>
      <c r="D260" s="96">
        <v>6549968.0999999996</v>
      </c>
      <c r="E260" s="96">
        <v>1575805.6440658602</v>
      </c>
      <c r="F260" s="96">
        <v>8125773.7440658603</v>
      </c>
      <c r="G260" s="165">
        <v>1357.49</v>
      </c>
      <c r="H260" s="166">
        <v>6237666.5499999998</v>
      </c>
      <c r="I260" s="166">
        <v>1888107.1940658605</v>
      </c>
      <c r="J260" s="167">
        <f t="shared" si="9"/>
        <v>0.23236029620498835</v>
      </c>
      <c r="K260" s="168">
        <v>0</v>
      </c>
      <c r="L260" s="168">
        <v>0</v>
      </c>
      <c r="M260" s="168">
        <v>24488.804401893114</v>
      </c>
      <c r="N260" s="168">
        <v>82061.440104214038</v>
      </c>
      <c r="O260" s="168">
        <v>0</v>
      </c>
      <c r="P260" s="169">
        <v>-239595.99500000002</v>
      </c>
      <c r="Q260" s="169">
        <v>299823.68040519831</v>
      </c>
      <c r="R260" s="170">
        <v>410581.82918630476</v>
      </c>
      <c r="S260" s="96">
        <v>2465466.9531634706</v>
      </c>
      <c r="T260" s="171">
        <v>839628.33279283519</v>
      </c>
      <c r="U260" s="172">
        <v>3305095.2859563059</v>
      </c>
      <c r="V260" s="172">
        <v>662990.20918327174</v>
      </c>
      <c r="W260" s="71">
        <f t="shared" si="10"/>
        <v>3968085.4951395774</v>
      </c>
      <c r="X260" s="173"/>
    </row>
    <row r="261" spans="1:24" s="174" customFormat="1">
      <c r="A261" s="100">
        <v>832</v>
      </c>
      <c r="B261" s="95" t="s">
        <v>259</v>
      </c>
      <c r="C261" s="96">
        <v>3913</v>
      </c>
      <c r="D261" s="96">
        <v>5481112.5899999999</v>
      </c>
      <c r="E261" s="96">
        <v>2368412.4690227704</v>
      </c>
      <c r="F261" s="96">
        <v>7849525.0590227703</v>
      </c>
      <c r="G261" s="165">
        <v>1357.49</v>
      </c>
      <c r="H261" s="166">
        <v>5311858.37</v>
      </c>
      <c r="I261" s="166">
        <v>2537666.6890227702</v>
      </c>
      <c r="J261" s="167">
        <f t="shared" si="9"/>
        <v>0.32328920156841923</v>
      </c>
      <c r="K261" s="168">
        <v>1237199.8810079996</v>
      </c>
      <c r="L261" s="168">
        <v>0</v>
      </c>
      <c r="M261" s="168">
        <v>46455.749886680198</v>
      </c>
      <c r="N261" s="168">
        <v>59833.552691622295</v>
      </c>
      <c r="O261" s="168">
        <v>0</v>
      </c>
      <c r="P261" s="169">
        <v>-225608.9</v>
      </c>
      <c r="Q261" s="169">
        <v>1686247.4493301946</v>
      </c>
      <c r="R261" s="170">
        <v>1114186.5040817787</v>
      </c>
      <c r="S261" s="96">
        <v>6455980.9260210451</v>
      </c>
      <c r="T261" s="171">
        <v>1431731.3106253529</v>
      </c>
      <c r="U261" s="172">
        <v>7887712.236646398</v>
      </c>
      <c r="V261" s="172">
        <v>756435.50344342866</v>
      </c>
      <c r="W261" s="71">
        <f t="shared" si="10"/>
        <v>8644147.7400898263</v>
      </c>
      <c r="X261" s="173"/>
    </row>
    <row r="262" spans="1:24" s="174" customFormat="1">
      <c r="A262" s="100">
        <v>833</v>
      </c>
      <c r="B262" s="95" t="s">
        <v>260</v>
      </c>
      <c r="C262" s="96">
        <v>1677</v>
      </c>
      <c r="D262" s="96">
        <v>2085848.36</v>
      </c>
      <c r="E262" s="96">
        <v>455564.42078385915</v>
      </c>
      <c r="F262" s="96">
        <v>2541412.7807838591</v>
      </c>
      <c r="G262" s="165">
        <v>1357.49</v>
      </c>
      <c r="H262" s="166">
        <v>2276510.73</v>
      </c>
      <c r="I262" s="166">
        <v>264902.0507838591</v>
      </c>
      <c r="J262" s="167">
        <f t="shared" si="9"/>
        <v>0.10423416958741909</v>
      </c>
      <c r="K262" s="168">
        <v>50217.304383999995</v>
      </c>
      <c r="L262" s="168">
        <v>0</v>
      </c>
      <c r="M262" s="168">
        <v>15464.772759888143</v>
      </c>
      <c r="N262" s="168">
        <v>22005.875325849975</v>
      </c>
      <c r="O262" s="168">
        <v>5150.4715071752535</v>
      </c>
      <c r="P262" s="169">
        <v>-77251.12</v>
      </c>
      <c r="Q262" s="169">
        <v>511175.18887927657</v>
      </c>
      <c r="R262" s="170">
        <v>643403.33240608778</v>
      </c>
      <c r="S262" s="96">
        <v>1435067.8760461367</v>
      </c>
      <c r="T262" s="171">
        <v>401342.61739297368</v>
      </c>
      <c r="U262" s="172">
        <v>1836410.4934391105</v>
      </c>
      <c r="V262" s="172">
        <v>319177.43982400087</v>
      </c>
      <c r="W262" s="71">
        <f t="shared" si="10"/>
        <v>2155587.9332631114</v>
      </c>
      <c r="X262" s="173"/>
    </row>
    <row r="263" spans="1:24" s="174" customFormat="1">
      <c r="A263" s="100">
        <v>834</v>
      </c>
      <c r="B263" s="95" t="s">
        <v>261</v>
      </c>
      <c r="C263" s="96">
        <v>5967</v>
      </c>
      <c r="D263" s="96">
        <v>8262966.0499999989</v>
      </c>
      <c r="E263" s="96">
        <v>1110717.3491179983</v>
      </c>
      <c r="F263" s="96">
        <v>9373683.3991179969</v>
      </c>
      <c r="G263" s="165">
        <v>1357.49</v>
      </c>
      <c r="H263" s="166">
        <v>8100142.8300000001</v>
      </c>
      <c r="I263" s="166">
        <v>1273540.5691179968</v>
      </c>
      <c r="J263" s="167">
        <f t="shared" si="9"/>
        <v>0.13586340768004057</v>
      </c>
      <c r="K263" s="168">
        <v>0</v>
      </c>
      <c r="L263" s="168">
        <v>0</v>
      </c>
      <c r="M263" s="168">
        <v>48224.752250064063</v>
      </c>
      <c r="N263" s="168">
        <v>112656.6406588559</v>
      </c>
      <c r="O263" s="168">
        <v>0</v>
      </c>
      <c r="P263" s="169">
        <v>-322033.59500000003</v>
      </c>
      <c r="Q263" s="169">
        <v>1228827.6821820433</v>
      </c>
      <c r="R263" s="170">
        <v>786595.51759243896</v>
      </c>
      <c r="S263" s="96">
        <v>3127811.566801399</v>
      </c>
      <c r="T263" s="171">
        <v>1522103.5345020047</v>
      </c>
      <c r="U263" s="172">
        <v>4649915.1013034042</v>
      </c>
      <c r="V263" s="172">
        <v>1065683.7881266284</v>
      </c>
      <c r="W263" s="71">
        <f t="shared" si="10"/>
        <v>5715598.889430033</v>
      </c>
      <c r="X263" s="173"/>
    </row>
    <row r="264" spans="1:24" s="174" customFormat="1">
      <c r="A264" s="100">
        <v>837</v>
      </c>
      <c r="B264" s="95" t="s">
        <v>262</v>
      </c>
      <c r="C264" s="96">
        <v>244223</v>
      </c>
      <c r="D264" s="96">
        <v>299846239.18999994</v>
      </c>
      <c r="E264" s="96">
        <v>59281916.051402606</v>
      </c>
      <c r="F264" s="96">
        <v>359128155.24140257</v>
      </c>
      <c r="G264" s="165">
        <v>1357.49</v>
      </c>
      <c r="H264" s="166">
        <v>331530280.26999998</v>
      </c>
      <c r="I264" s="166">
        <v>27597874.971402586</v>
      </c>
      <c r="J264" s="167">
        <f t="shared" si="9"/>
        <v>7.6846870869401909E-2</v>
      </c>
      <c r="K264" s="168">
        <v>0</v>
      </c>
      <c r="L264" s="168">
        <v>0</v>
      </c>
      <c r="M264" s="168">
        <v>3742870.7500101919</v>
      </c>
      <c r="N264" s="168">
        <v>4943657.8650431829</v>
      </c>
      <c r="O264" s="168">
        <v>3070312.5714212377</v>
      </c>
      <c r="P264" s="169">
        <v>-31387590.619350001</v>
      </c>
      <c r="Q264" s="169">
        <v>-52080224.427214928</v>
      </c>
      <c r="R264" s="170">
        <v>-16714506.631136214</v>
      </c>
      <c r="S264" s="96">
        <v>-60827605.519823946</v>
      </c>
      <c r="T264" s="171">
        <v>3944188.9165353635</v>
      </c>
      <c r="U264" s="172">
        <v>-56883416.603288583</v>
      </c>
      <c r="V264" s="172">
        <v>34980819.591582865</v>
      </c>
      <c r="W264" s="71">
        <f t="shared" si="10"/>
        <v>-21902597.011705719</v>
      </c>
      <c r="X264" s="173"/>
    </row>
    <row r="265" spans="1:24" s="174" customFormat="1">
      <c r="A265" s="100">
        <v>844</v>
      </c>
      <c r="B265" s="95" t="s">
        <v>263</v>
      </c>
      <c r="C265" s="96">
        <v>1479</v>
      </c>
      <c r="D265" s="96">
        <v>1286822</v>
      </c>
      <c r="E265" s="96">
        <v>480042.89322991966</v>
      </c>
      <c r="F265" s="96">
        <v>1766864.8932299197</v>
      </c>
      <c r="G265" s="165">
        <v>1357.49</v>
      </c>
      <c r="H265" s="166">
        <v>2007727.71</v>
      </c>
      <c r="I265" s="166">
        <v>-240862.81677008024</v>
      </c>
      <c r="J265" s="167">
        <f t="shared" si="9"/>
        <v>-0.13632214760335787</v>
      </c>
      <c r="K265" s="168">
        <v>200540.07105599996</v>
      </c>
      <c r="L265" s="168">
        <v>0</v>
      </c>
      <c r="M265" s="168">
        <v>14056.452752305346</v>
      </c>
      <c r="N265" s="168">
        <v>25916.400824713786</v>
      </c>
      <c r="O265" s="168">
        <v>0</v>
      </c>
      <c r="P265" s="169">
        <v>-72814.375</v>
      </c>
      <c r="Q265" s="169">
        <v>32456.154893632938</v>
      </c>
      <c r="R265" s="170">
        <v>-119917.78270891006</v>
      </c>
      <c r="S265" s="96">
        <v>-160625.89495233831</v>
      </c>
      <c r="T265" s="171">
        <v>660880.56790014298</v>
      </c>
      <c r="U265" s="172">
        <v>500254.67294780468</v>
      </c>
      <c r="V265" s="172">
        <v>350327.57536007016</v>
      </c>
      <c r="W265" s="71">
        <f t="shared" si="10"/>
        <v>850582.24830787489</v>
      </c>
      <c r="X265" s="173"/>
    </row>
    <row r="266" spans="1:24" s="174" customFormat="1">
      <c r="A266" s="100">
        <v>845</v>
      </c>
      <c r="B266" s="95" t="s">
        <v>264</v>
      </c>
      <c r="C266" s="96">
        <v>2882</v>
      </c>
      <c r="D266" s="96">
        <v>4183166.12</v>
      </c>
      <c r="E266" s="96">
        <v>1530344.1734867035</v>
      </c>
      <c r="F266" s="96">
        <v>5713510.2934867032</v>
      </c>
      <c r="G266" s="165">
        <v>1357.49</v>
      </c>
      <c r="H266" s="166">
        <v>3912286.18</v>
      </c>
      <c r="I266" s="166">
        <v>1801224.113486703</v>
      </c>
      <c r="J266" s="167">
        <f t="shared" si="9"/>
        <v>0.31525699980624267</v>
      </c>
      <c r="K266" s="168">
        <v>364088.77788800001</v>
      </c>
      <c r="L266" s="168">
        <v>0</v>
      </c>
      <c r="M266" s="168">
        <v>32827.879225741381</v>
      </c>
      <c r="N266" s="168">
        <v>40070.301053138428</v>
      </c>
      <c r="O266" s="168">
        <v>0</v>
      </c>
      <c r="P266" s="169">
        <v>-144438.68350000001</v>
      </c>
      <c r="Q266" s="169">
        <v>264983.62117338402</v>
      </c>
      <c r="R266" s="170">
        <v>98475.382616933959</v>
      </c>
      <c r="S266" s="96">
        <v>2457231.3919439008</v>
      </c>
      <c r="T266" s="171">
        <v>1005762.2059302767</v>
      </c>
      <c r="U266" s="172">
        <v>3462993.5978741776</v>
      </c>
      <c r="V266" s="172">
        <v>560966.30026797939</v>
      </c>
      <c r="W266" s="71">
        <f t="shared" si="10"/>
        <v>4023959.8981421571</v>
      </c>
      <c r="X266" s="173"/>
    </row>
    <row r="267" spans="1:24" s="174" customFormat="1">
      <c r="A267" s="100">
        <v>846</v>
      </c>
      <c r="B267" s="95" t="s">
        <v>265</v>
      </c>
      <c r="C267" s="96">
        <v>4952</v>
      </c>
      <c r="D267" s="96">
        <v>6652687.21</v>
      </c>
      <c r="E267" s="96">
        <v>902183.27509652497</v>
      </c>
      <c r="F267" s="96">
        <v>7554870.4850965254</v>
      </c>
      <c r="G267" s="165">
        <v>1357.49</v>
      </c>
      <c r="H267" s="166">
        <v>6722290.4800000004</v>
      </c>
      <c r="I267" s="166">
        <v>832580.00509652495</v>
      </c>
      <c r="J267" s="167">
        <f t="shared" si="9"/>
        <v>0.11020440479276958</v>
      </c>
      <c r="K267" s="168">
        <v>53607.235541333328</v>
      </c>
      <c r="L267" s="168">
        <v>0</v>
      </c>
      <c r="M267" s="168">
        <v>55667.828459399054</v>
      </c>
      <c r="N267" s="168">
        <v>74939.985284824084</v>
      </c>
      <c r="O267" s="168">
        <v>0</v>
      </c>
      <c r="P267" s="169">
        <v>-254228.63250000001</v>
      </c>
      <c r="Q267" s="169">
        <v>1862295.3953796236</v>
      </c>
      <c r="R267" s="170">
        <v>798628.76218654879</v>
      </c>
      <c r="S267" s="96">
        <v>3423490.5794482538</v>
      </c>
      <c r="T267" s="171">
        <v>2954256.1766410749</v>
      </c>
      <c r="U267" s="172">
        <v>6377746.7560893288</v>
      </c>
      <c r="V267" s="172">
        <v>1090060.7945677161</v>
      </c>
      <c r="W267" s="71">
        <f t="shared" si="10"/>
        <v>7467807.5506570451</v>
      </c>
      <c r="X267" s="173"/>
    </row>
    <row r="268" spans="1:24" s="174" customFormat="1">
      <c r="A268" s="100">
        <v>848</v>
      </c>
      <c r="B268" s="95" t="s">
        <v>266</v>
      </c>
      <c r="C268" s="96">
        <v>4241</v>
      </c>
      <c r="D268" s="96">
        <v>5271980.6399999997</v>
      </c>
      <c r="E268" s="96">
        <v>1525164.0047876879</v>
      </c>
      <c r="F268" s="96">
        <v>6797144.6447876878</v>
      </c>
      <c r="G268" s="165">
        <v>1357.49</v>
      </c>
      <c r="H268" s="166">
        <v>5757115.0899999999</v>
      </c>
      <c r="I268" s="166">
        <v>1040029.554787688</v>
      </c>
      <c r="J268" s="167">
        <f t="shared" ref="J268:J303" si="11">I268/F268</f>
        <v>0.1530097723586363</v>
      </c>
      <c r="K268" s="168">
        <v>240343.7579893333</v>
      </c>
      <c r="L268" s="168">
        <v>0</v>
      </c>
      <c r="M268" s="168">
        <v>47579.864440091631</v>
      </c>
      <c r="N268" s="168">
        <v>79672.896146887157</v>
      </c>
      <c r="O268" s="168">
        <v>0</v>
      </c>
      <c r="P268" s="169">
        <v>-231631.26499999998</v>
      </c>
      <c r="Q268" s="169">
        <v>568124.55437067663</v>
      </c>
      <c r="R268" s="170">
        <v>576729.73097316187</v>
      </c>
      <c r="S268" s="96">
        <v>2320849.0937078386</v>
      </c>
      <c r="T268" s="171">
        <v>2431904.4090813613</v>
      </c>
      <c r="U268" s="172">
        <v>4752753.5027891994</v>
      </c>
      <c r="V268" s="172">
        <v>928094.26553796174</v>
      </c>
      <c r="W268" s="71">
        <f t="shared" ref="W268:W303" si="12">U268+V268</f>
        <v>5680847.7683271607</v>
      </c>
      <c r="X268" s="173"/>
    </row>
    <row r="269" spans="1:24" s="174" customFormat="1">
      <c r="A269" s="100">
        <v>849</v>
      </c>
      <c r="B269" s="95" t="s">
        <v>267</v>
      </c>
      <c r="C269" s="96">
        <v>2938</v>
      </c>
      <c r="D269" s="96">
        <v>4978339.67</v>
      </c>
      <c r="E269" s="96">
        <v>755270.73019429063</v>
      </c>
      <c r="F269" s="96">
        <v>5733610.400194291</v>
      </c>
      <c r="G269" s="165">
        <v>1357.49</v>
      </c>
      <c r="H269" s="166">
        <v>3988305.62</v>
      </c>
      <c r="I269" s="166">
        <v>1745304.7801942909</v>
      </c>
      <c r="J269" s="167">
        <f t="shared" si="11"/>
        <v>0.3043989141876729</v>
      </c>
      <c r="K269" s="168">
        <v>155394.37693866668</v>
      </c>
      <c r="L269" s="168">
        <v>0</v>
      </c>
      <c r="M269" s="168">
        <v>37196.265605891036</v>
      </c>
      <c r="N269" s="168">
        <v>43732.769808650635</v>
      </c>
      <c r="O269" s="168">
        <v>0</v>
      </c>
      <c r="P269" s="169">
        <v>-161036.10500000001</v>
      </c>
      <c r="Q269" s="169">
        <v>571440.34936125285</v>
      </c>
      <c r="R269" s="170">
        <v>101848.67149310854</v>
      </c>
      <c r="S269" s="96">
        <v>2493881.1084018606</v>
      </c>
      <c r="T269" s="171">
        <v>1542832.0677826763</v>
      </c>
      <c r="U269" s="172">
        <v>4036713.1761845369</v>
      </c>
      <c r="V269" s="172">
        <v>624802.38183468417</v>
      </c>
      <c r="W269" s="71">
        <f t="shared" si="12"/>
        <v>4661515.5580192208</v>
      </c>
      <c r="X269" s="173"/>
    </row>
    <row r="270" spans="1:24" s="174" customFormat="1">
      <c r="A270" s="100">
        <v>850</v>
      </c>
      <c r="B270" s="95" t="s">
        <v>268</v>
      </c>
      <c r="C270" s="96">
        <v>2387</v>
      </c>
      <c r="D270" s="96">
        <v>4046904.79</v>
      </c>
      <c r="E270" s="96">
        <v>505450.21920176368</v>
      </c>
      <c r="F270" s="96">
        <v>4552355.0092017641</v>
      </c>
      <c r="G270" s="165">
        <v>1357.49</v>
      </c>
      <c r="H270" s="166">
        <v>3240328.63</v>
      </c>
      <c r="I270" s="166">
        <v>1312026.3792017642</v>
      </c>
      <c r="J270" s="167">
        <f t="shared" si="11"/>
        <v>0.28820827386039527</v>
      </c>
      <c r="K270" s="168">
        <v>30919.683050666663</v>
      </c>
      <c r="L270" s="168">
        <v>0</v>
      </c>
      <c r="M270" s="168">
        <v>18320.750301829936</v>
      </c>
      <c r="N270" s="168">
        <v>41895.893497630139</v>
      </c>
      <c r="O270" s="168">
        <v>0</v>
      </c>
      <c r="P270" s="169">
        <v>-126762.62000000001</v>
      </c>
      <c r="Q270" s="169">
        <v>452798.20734385669</v>
      </c>
      <c r="R270" s="170">
        <v>406017.78741767467</v>
      </c>
      <c r="S270" s="96">
        <v>2135216.0808134223</v>
      </c>
      <c r="T270" s="171">
        <v>844296.0164284627</v>
      </c>
      <c r="U270" s="172">
        <v>2979512.097241885</v>
      </c>
      <c r="V270" s="172">
        <v>414579.7562173722</v>
      </c>
      <c r="W270" s="71">
        <f t="shared" si="12"/>
        <v>3394091.8534592572</v>
      </c>
      <c r="X270" s="173"/>
    </row>
    <row r="271" spans="1:24" s="174" customFormat="1">
      <c r="A271" s="100">
        <v>851</v>
      </c>
      <c r="B271" s="95" t="s">
        <v>269</v>
      </c>
      <c r="C271" s="96">
        <v>21333</v>
      </c>
      <c r="D271" s="96">
        <v>33447319.09</v>
      </c>
      <c r="E271" s="96">
        <v>3684521.5118757533</v>
      </c>
      <c r="F271" s="96">
        <v>37131840.601875752</v>
      </c>
      <c r="G271" s="165">
        <v>1357.49</v>
      </c>
      <c r="H271" s="166">
        <v>28959334.170000002</v>
      </c>
      <c r="I271" s="166">
        <v>8172506.4318757504</v>
      </c>
      <c r="J271" s="167">
        <f t="shared" si="11"/>
        <v>0.22009429910842901</v>
      </c>
      <c r="K271" s="168">
        <v>187822.89988800001</v>
      </c>
      <c r="L271" s="168">
        <v>0</v>
      </c>
      <c r="M271" s="168">
        <v>275948.17590176559</v>
      </c>
      <c r="N271" s="168">
        <v>393017.39976434922</v>
      </c>
      <c r="O271" s="168">
        <v>0</v>
      </c>
      <c r="P271" s="169">
        <v>-1521914.4745499999</v>
      </c>
      <c r="Q271" s="169">
        <v>-3093335.6213536244</v>
      </c>
      <c r="R271" s="170">
        <v>-2353377.4286165251</v>
      </c>
      <c r="S271" s="96">
        <v>2060667.3829097142</v>
      </c>
      <c r="T271" s="171">
        <v>6623683.4318045564</v>
      </c>
      <c r="U271" s="172">
        <v>8684350.8147142716</v>
      </c>
      <c r="V271" s="172">
        <v>3168869.9046917036</v>
      </c>
      <c r="W271" s="71">
        <f t="shared" si="12"/>
        <v>11853220.719405975</v>
      </c>
      <c r="X271" s="173"/>
    </row>
    <row r="272" spans="1:24" s="174" customFormat="1">
      <c r="A272" s="100">
        <v>853</v>
      </c>
      <c r="B272" s="95" t="s">
        <v>270</v>
      </c>
      <c r="C272" s="96">
        <v>195137</v>
      </c>
      <c r="D272" s="96">
        <v>229491271.88</v>
      </c>
      <c r="E272" s="96">
        <v>71102919.72689791</v>
      </c>
      <c r="F272" s="96">
        <v>300594191.60689789</v>
      </c>
      <c r="G272" s="165">
        <v>1357.49</v>
      </c>
      <c r="H272" s="166">
        <v>264896526.13</v>
      </c>
      <c r="I272" s="166">
        <v>35697665.476897895</v>
      </c>
      <c r="J272" s="167">
        <f t="shared" si="11"/>
        <v>0.11875700354044606</v>
      </c>
      <c r="K272" s="168">
        <v>0</v>
      </c>
      <c r="L272" s="168">
        <v>0</v>
      </c>
      <c r="M272" s="168">
        <v>3057755.706997944</v>
      </c>
      <c r="N272" s="168">
        <v>3369676.5717320642</v>
      </c>
      <c r="O272" s="168">
        <v>1285804.7603342002</v>
      </c>
      <c r="P272" s="169">
        <v>-20359884.467250001</v>
      </c>
      <c r="Q272" s="169">
        <v>-14897571.48047613</v>
      </c>
      <c r="R272" s="170">
        <v>3279958.0116260764</v>
      </c>
      <c r="S272" s="96">
        <v>11433404.579862051</v>
      </c>
      <c r="T272" s="171">
        <v>-2685954.7905126396</v>
      </c>
      <c r="U272" s="172">
        <v>8747449.7893494107</v>
      </c>
      <c r="V272" s="172">
        <v>30313200.656417221</v>
      </c>
      <c r="W272" s="71">
        <f t="shared" si="12"/>
        <v>39060650.445766628</v>
      </c>
      <c r="X272" s="173"/>
    </row>
    <row r="273" spans="1:24" s="174" customFormat="1">
      <c r="A273" s="100">
        <v>854</v>
      </c>
      <c r="B273" s="95" t="s">
        <v>271</v>
      </c>
      <c r="C273" s="96">
        <v>3296</v>
      </c>
      <c r="D273" s="96">
        <v>2932630.2500000005</v>
      </c>
      <c r="E273" s="96">
        <v>1704144.9486598056</v>
      </c>
      <c r="F273" s="96">
        <v>4636775.1986598056</v>
      </c>
      <c r="G273" s="165">
        <v>1357.49</v>
      </c>
      <c r="H273" s="166">
        <v>4474287.04</v>
      </c>
      <c r="I273" s="166">
        <v>162488.15865980554</v>
      </c>
      <c r="J273" s="167">
        <f t="shared" si="11"/>
        <v>3.5043354852909506E-2</v>
      </c>
      <c r="K273" s="168">
        <v>1064207.9447039999</v>
      </c>
      <c r="L273" s="168">
        <v>0</v>
      </c>
      <c r="M273" s="168">
        <v>41397.414920524723</v>
      </c>
      <c r="N273" s="168">
        <v>38307.517073735711</v>
      </c>
      <c r="O273" s="168">
        <v>0</v>
      </c>
      <c r="P273" s="169">
        <v>-147113.80499999999</v>
      </c>
      <c r="Q273" s="169">
        <v>711492.36806556024</v>
      </c>
      <c r="R273" s="170">
        <v>324962.2577487462</v>
      </c>
      <c r="S273" s="96">
        <v>2195741.8561723721</v>
      </c>
      <c r="T273" s="171">
        <v>1306155.668749063</v>
      </c>
      <c r="U273" s="172">
        <v>3501897.5249214349</v>
      </c>
      <c r="V273" s="172">
        <v>658671.04469269828</v>
      </c>
      <c r="W273" s="71">
        <f t="shared" si="12"/>
        <v>4160568.5696141333</v>
      </c>
      <c r="X273" s="173"/>
    </row>
    <row r="274" spans="1:24" s="174" customFormat="1">
      <c r="A274" s="100">
        <v>857</v>
      </c>
      <c r="B274" s="95" t="s">
        <v>272</v>
      </c>
      <c r="C274" s="96">
        <v>2420</v>
      </c>
      <c r="D274" s="96">
        <v>2350270.89</v>
      </c>
      <c r="E274" s="96">
        <v>774008.08682946558</v>
      </c>
      <c r="F274" s="96">
        <v>3124278.9768294655</v>
      </c>
      <c r="G274" s="165">
        <v>1357.49</v>
      </c>
      <c r="H274" s="166">
        <v>3285125.8</v>
      </c>
      <c r="I274" s="166">
        <v>-160846.82317053434</v>
      </c>
      <c r="J274" s="167">
        <f t="shared" si="11"/>
        <v>-5.1482861922197011E-2</v>
      </c>
      <c r="K274" s="168">
        <v>262873.75839999993</v>
      </c>
      <c r="L274" s="168">
        <v>0</v>
      </c>
      <c r="M274" s="168">
        <v>25331.95864728</v>
      </c>
      <c r="N274" s="168">
        <v>27936.545866015218</v>
      </c>
      <c r="O274" s="168">
        <v>0</v>
      </c>
      <c r="P274" s="169">
        <v>-161995.5</v>
      </c>
      <c r="Q274" s="169">
        <v>-1167025.4108434487</v>
      </c>
      <c r="R274" s="170">
        <v>-788546.30127169937</v>
      </c>
      <c r="S274" s="96">
        <v>-1962271.7723723873</v>
      </c>
      <c r="T274" s="171">
        <v>981437.77164200554</v>
      </c>
      <c r="U274" s="172">
        <v>-980834.00073038181</v>
      </c>
      <c r="V274" s="172">
        <v>527361.04443364893</v>
      </c>
      <c r="W274" s="71">
        <f t="shared" si="12"/>
        <v>-453472.95629673288</v>
      </c>
      <c r="X274" s="173"/>
    </row>
    <row r="275" spans="1:24" s="174" customFormat="1">
      <c r="A275" s="100">
        <v>858</v>
      </c>
      <c r="B275" s="95" t="s">
        <v>273</v>
      </c>
      <c r="C275" s="96">
        <v>39718</v>
      </c>
      <c r="D275" s="96">
        <v>67377186.120000005</v>
      </c>
      <c r="E275" s="96">
        <v>8059955.2724082787</v>
      </c>
      <c r="F275" s="96">
        <v>75437141.392408282</v>
      </c>
      <c r="G275" s="165">
        <v>1357.49</v>
      </c>
      <c r="H275" s="166">
        <v>53916787.82</v>
      </c>
      <c r="I275" s="166">
        <v>21520353.572408281</v>
      </c>
      <c r="J275" s="167">
        <f t="shared" si="11"/>
        <v>0.2852753057073556</v>
      </c>
      <c r="K275" s="168">
        <v>0</v>
      </c>
      <c r="L275" s="168">
        <v>0</v>
      </c>
      <c r="M275" s="168">
        <v>404243.05602687836</v>
      </c>
      <c r="N275" s="168">
        <v>781119.72420620418</v>
      </c>
      <c r="O275" s="168">
        <v>360034.5824941771</v>
      </c>
      <c r="P275" s="169">
        <v>-2544066.0631500003</v>
      </c>
      <c r="Q275" s="169">
        <v>2487034.7863207255</v>
      </c>
      <c r="R275" s="170">
        <v>827785.34779093298</v>
      </c>
      <c r="S275" s="96">
        <v>23836505.006097198</v>
      </c>
      <c r="T275" s="171">
        <v>-686944.33077511692</v>
      </c>
      <c r="U275" s="172">
        <v>23149560.675322082</v>
      </c>
      <c r="V275" s="172">
        <v>4462632.614209543</v>
      </c>
      <c r="W275" s="71">
        <f t="shared" si="12"/>
        <v>27612193.289531626</v>
      </c>
      <c r="X275" s="173"/>
    </row>
    <row r="276" spans="1:24" s="174" customFormat="1">
      <c r="A276" s="100">
        <v>859</v>
      </c>
      <c r="B276" s="95" t="s">
        <v>274</v>
      </c>
      <c r="C276" s="96">
        <v>6593</v>
      </c>
      <c r="D276" s="96">
        <v>18387684</v>
      </c>
      <c r="E276" s="96">
        <v>877565.06901993346</v>
      </c>
      <c r="F276" s="96">
        <v>19265249.069019932</v>
      </c>
      <c r="G276" s="165">
        <v>1357.49</v>
      </c>
      <c r="H276" s="166">
        <v>8949931.5700000003</v>
      </c>
      <c r="I276" s="166">
        <v>10315317.499019932</v>
      </c>
      <c r="J276" s="167">
        <f t="shared" si="11"/>
        <v>0.5354364982287092</v>
      </c>
      <c r="K276" s="168">
        <v>0</v>
      </c>
      <c r="L276" s="168">
        <v>0</v>
      </c>
      <c r="M276" s="168">
        <v>45926.895687132892</v>
      </c>
      <c r="N276" s="168">
        <v>107548.93526677745</v>
      </c>
      <c r="O276" s="168">
        <v>0</v>
      </c>
      <c r="P276" s="169">
        <v>-285407.15000000002</v>
      </c>
      <c r="Q276" s="169">
        <v>-1591538.826485574</v>
      </c>
      <c r="R276" s="170">
        <v>-1816796.2250790051</v>
      </c>
      <c r="S276" s="96">
        <v>6775051.1284092646</v>
      </c>
      <c r="T276" s="171">
        <v>4830090.4899344286</v>
      </c>
      <c r="U276" s="172">
        <v>11605141.618343692</v>
      </c>
      <c r="V276" s="172">
        <v>953070.92095545004</v>
      </c>
      <c r="W276" s="71">
        <f t="shared" si="12"/>
        <v>12558212.539299142</v>
      </c>
      <c r="X276" s="173"/>
    </row>
    <row r="277" spans="1:24" s="174" customFormat="1">
      <c r="A277" s="100">
        <v>886</v>
      </c>
      <c r="B277" s="95" t="s">
        <v>275</v>
      </c>
      <c r="C277" s="96">
        <v>12669</v>
      </c>
      <c r="D277" s="96">
        <v>19547910.740000002</v>
      </c>
      <c r="E277" s="96">
        <v>1613177.8082949598</v>
      </c>
      <c r="F277" s="96">
        <v>21161088.548294961</v>
      </c>
      <c r="G277" s="165">
        <v>1357.49</v>
      </c>
      <c r="H277" s="166">
        <v>17198040.809999999</v>
      </c>
      <c r="I277" s="166">
        <v>3963047.7382949628</v>
      </c>
      <c r="J277" s="167">
        <f t="shared" si="11"/>
        <v>0.1872799562862886</v>
      </c>
      <c r="K277" s="168">
        <v>0</v>
      </c>
      <c r="L277" s="168">
        <v>0</v>
      </c>
      <c r="M277" s="168">
        <v>119332.02645182691</v>
      </c>
      <c r="N277" s="168">
        <v>183051.20325767543</v>
      </c>
      <c r="O277" s="168">
        <v>0</v>
      </c>
      <c r="P277" s="169">
        <v>-762047.11</v>
      </c>
      <c r="Q277" s="169">
        <v>-534326.5675859456</v>
      </c>
      <c r="R277" s="170">
        <v>-826780.32890435145</v>
      </c>
      <c r="S277" s="96">
        <v>2142276.961514168</v>
      </c>
      <c r="T277" s="171">
        <v>4301424.0999228768</v>
      </c>
      <c r="U277" s="172">
        <v>6443701.0614370443</v>
      </c>
      <c r="V277" s="172">
        <v>1865539.3628148586</v>
      </c>
      <c r="W277" s="71">
        <f t="shared" si="12"/>
        <v>8309240.4242519028</v>
      </c>
      <c r="X277" s="173"/>
    </row>
    <row r="278" spans="1:24" s="174" customFormat="1">
      <c r="A278" s="100">
        <v>887</v>
      </c>
      <c r="B278" s="95" t="s">
        <v>276</v>
      </c>
      <c r="C278" s="96">
        <v>4669</v>
      </c>
      <c r="D278" s="96">
        <v>5826922.3199999994</v>
      </c>
      <c r="E278" s="96">
        <v>1037517.518267112</v>
      </c>
      <c r="F278" s="96">
        <v>6864439.8382671112</v>
      </c>
      <c r="G278" s="165">
        <v>1357.49</v>
      </c>
      <c r="H278" s="166">
        <v>6338120.8099999996</v>
      </c>
      <c r="I278" s="166">
        <v>526319.02826711163</v>
      </c>
      <c r="J278" s="167">
        <f t="shared" si="11"/>
        <v>7.6673266962447126E-2</v>
      </c>
      <c r="K278" s="168">
        <v>0</v>
      </c>
      <c r="L278" s="168">
        <v>0</v>
      </c>
      <c r="M278" s="168">
        <v>47716.079182129484</v>
      </c>
      <c r="N278" s="168">
        <v>73585.714494004453</v>
      </c>
      <c r="O278" s="168">
        <v>0</v>
      </c>
      <c r="P278" s="169">
        <v>-374032.87499999994</v>
      </c>
      <c r="Q278" s="169">
        <v>-207635.47978009735</v>
      </c>
      <c r="R278" s="170">
        <v>-57867.185681172916</v>
      </c>
      <c r="S278" s="96">
        <v>8085.2814819753403</v>
      </c>
      <c r="T278" s="171">
        <v>2405880.6837205752</v>
      </c>
      <c r="U278" s="172">
        <v>2413965.9652025504</v>
      </c>
      <c r="V278" s="172">
        <v>999678.36703362246</v>
      </c>
      <c r="W278" s="71">
        <f t="shared" si="12"/>
        <v>3413644.3322361726</v>
      </c>
      <c r="X278" s="173"/>
    </row>
    <row r="279" spans="1:24" s="174" customFormat="1">
      <c r="A279" s="100">
        <v>889</v>
      </c>
      <c r="B279" s="95" t="s">
        <v>277</v>
      </c>
      <c r="C279" s="96">
        <v>2568</v>
      </c>
      <c r="D279" s="96">
        <v>3633447.0099999993</v>
      </c>
      <c r="E279" s="96">
        <v>1582350.8721091545</v>
      </c>
      <c r="F279" s="96">
        <v>5215797.882109154</v>
      </c>
      <c r="G279" s="165">
        <v>1357.49</v>
      </c>
      <c r="H279" s="166">
        <v>3486034.32</v>
      </c>
      <c r="I279" s="166">
        <v>1729763.5621091542</v>
      </c>
      <c r="J279" s="167">
        <f t="shared" si="11"/>
        <v>0.33163930067966435</v>
      </c>
      <c r="K279" s="168">
        <v>320575.10899199999</v>
      </c>
      <c r="L279" s="168">
        <v>0</v>
      </c>
      <c r="M279" s="168">
        <v>29116.993948103871</v>
      </c>
      <c r="N279" s="168">
        <v>43948.505071937572</v>
      </c>
      <c r="O279" s="168">
        <v>0</v>
      </c>
      <c r="P279" s="169">
        <v>-106697.375</v>
      </c>
      <c r="Q279" s="169">
        <v>977582.7936448477</v>
      </c>
      <c r="R279" s="170">
        <v>354238.36625619186</v>
      </c>
      <c r="S279" s="96">
        <v>3348527.9550222354</v>
      </c>
      <c r="T279" s="171">
        <v>691022.97430247092</v>
      </c>
      <c r="U279" s="172">
        <v>4039550.9293247061</v>
      </c>
      <c r="V279" s="172">
        <v>532330.61020485696</v>
      </c>
      <c r="W279" s="71">
        <f t="shared" si="12"/>
        <v>4571881.5395295629</v>
      </c>
      <c r="X279" s="173"/>
    </row>
    <row r="280" spans="1:24" s="174" customFormat="1">
      <c r="A280" s="100">
        <v>890</v>
      </c>
      <c r="B280" s="95" t="s">
        <v>278</v>
      </c>
      <c r="C280" s="96">
        <v>1176</v>
      </c>
      <c r="D280" s="96">
        <v>1444678.9800000002</v>
      </c>
      <c r="E280" s="96">
        <v>1167749.0925970175</v>
      </c>
      <c r="F280" s="96">
        <v>2612428.0725970175</v>
      </c>
      <c r="G280" s="165">
        <v>1357.49</v>
      </c>
      <c r="H280" s="166">
        <v>1596408.24</v>
      </c>
      <c r="I280" s="166">
        <v>1016019.8325970175</v>
      </c>
      <c r="J280" s="167">
        <f t="shared" si="11"/>
        <v>0.38891782064912167</v>
      </c>
      <c r="K280" s="168">
        <v>421271.80031999998</v>
      </c>
      <c r="L280" s="168">
        <v>450429.84</v>
      </c>
      <c r="M280" s="168">
        <v>14052.917335654161</v>
      </c>
      <c r="N280" s="168">
        <v>16626.928667336477</v>
      </c>
      <c r="O280" s="168">
        <v>0</v>
      </c>
      <c r="P280" s="169">
        <v>-57001.454999999994</v>
      </c>
      <c r="Q280" s="169">
        <v>119504.00518397168</v>
      </c>
      <c r="R280" s="170">
        <v>577443.83337277023</v>
      </c>
      <c r="S280" s="96">
        <v>2558347.7024767501</v>
      </c>
      <c r="T280" s="171">
        <v>532509.90531625517</v>
      </c>
      <c r="U280" s="172">
        <v>3090857.6077930052</v>
      </c>
      <c r="V280" s="172">
        <v>231412.57604430921</v>
      </c>
      <c r="W280" s="71">
        <f t="shared" si="12"/>
        <v>3322270.1838373146</v>
      </c>
      <c r="X280" s="173"/>
    </row>
    <row r="281" spans="1:24" s="174" customFormat="1">
      <c r="A281" s="100">
        <v>892</v>
      </c>
      <c r="B281" s="95" t="s">
        <v>279</v>
      </c>
      <c r="C281" s="96">
        <v>3634</v>
      </c>
      <c r="D281" s="96">
        <v>8280264.0499999998</v>
      </c>
      <c r="E281" s="96">
        <v>621000.61433506047</v>
      </c>
      <c r="F281" s="96">
        <v>8901264.6643350609</v>
      </c>
      <c r="G281" s="165">
        <v>1357.49</v>
      </c>
      <c r="H281" s="166">
        <v>4933118.66</v>
      </c>
      <c r="I281" s="166">
        <v>3968146.0043350607</v>
      </c>
      <c r="J281" s="167">
        <f t="shared" si="11"/>
        <v>0.44579575531939175</v>
      </c>
      <c r="K281" s="168">
        <v>0</v>
      </c>
      <c r="L281" s="168">
        <v>0</v>
      </c>
      <c r="M281" s="168">
        <v>27677.781836860129</v>
      </c>
      <c r="N281" s="168">
        <v>70783.690284110897</v>
      </c>
      <c r="O281" s="168">
        <v>0</v>
      </c>
      <c r="P281" s="169">
        <v>-191417.67499999999</v>
      </c>
      <c r="Q281" s="169">
        <v>288722.43027402594</v>
      </c>
      <c r="R281" s="170">
        <v>71417.300230313907</v>
      </c>
      <c r="S281" s="96">
        <v>4235329.5319603719</v>
      </c>
      <c r="T281" s="171">
        <v>2047348.8561023241</v>
      </c>
      <c r="U281" s="172">
        <v>6282678.388062696</v>
      </c>
      <c r="V281" s="172">
        <v>581837.33491472271</v>
      </c>
      <c r="W281" s="71">
        <f t="shared" si="12"/>
        <v>6864515.7229774185</v>
      </c>
      <c r="X281" s="173"/>
    </row>
    <row r="282" spans="1:24" s="174" customFormat="1">
      <c r="A282" s="100">
        <v>893</v>
      </c>
      <c r="B282" s="95" t="s">
        <v>280</v>
      </c>
      <c r="C282" s="96">
        <v>7497</v>
      </c>
      <c r="D282" s="96">
        <v>12907160.709999999</v>
      </c>
      <c r="E282" s="96">
        <v>3835552.8488401906</v>
      </c>
      <c r="F282" s="96">
        <v>16742713.558840189</v>
      </c>
      <c r="G282" s="165">
        <v>1357.49</v>
      </c>
      <c r="H282" s="166">
        <v>10177102.529999999</v>
      </c>
      <c r="I282" s="166">
        <v>6565611.0288401898</v>
      </c>
      <c r="J282" s="167">
        <f t="shared" si="11"/>
        <v>0.39214736642099052</v>
      </c>
      <c r="K282" s="168">
        <v>5399.3194079999994</v>
      </c>
      <c r="L282" s="168">
        <v>0</v>
      </c>
      <c r="M282" s="168">
        <v>95931.947457917515</v>
      </c>
      <c r="N282" s="168">
        <v>116862.41506487812</v>
      </c>
      <c r="O282" s="168">
        <v>14053.447950988317</v>
      </c>
      <c r="P282" s="169">
        <v>-319504.98500000004</v>
      </c>
      <c r="Q282" s="169">
        <v>-627522.68122144893</v>
      </c>
      <c r="R282" s="170">
        <v>-191486.01911852192</v>
      </c>
      <c r="S282" s="96">
        <v>5659344.4733820036</v>
      </c>
      <c r="T282" s="171">
        <v>2202743.0143504692</v>
      </c>
      <c r="U282" s="172">
        <v>7862087.4877324728</v>
      </c>
      <c r="V282" s="172">
        <v>1430350.0308720749</v>
      </c>
      <c r="W282" s="71">
        <f t="shared" si="12"/>
        <v>9292437.5186045468</v>
      </c>
      <c r="X282" s="173"/>
    </row>
    <row r="283" spans="1:24" s="174" customFormat="1">
      <c r="A283" s="100">
        <v>895</v>
      </c>
      <c r="B283" s="95" t="s">
        <v>281</v>
      </c>
      <c r="C283" s="96">
        <v>15463</v>
      </c>
      <c r="D283" s="96">
        <v>19459047.630000003</v>
      </c>
      <c r="E283" s="96">
        <v>3834493.0682144281</v>
      </c>
      <c r="F283" s="96">
        <v>23293540.69821443</v>
      </c>
      <c r="G283" s="165">
        <v>1357.49</v>
      </c>
      <c r="H283" s="166">
        <v>20990867.870000001</v>
      </c>
      <c r="I283" s="166">
        <v>2302672.8282144293</v>
      </c>
      <c r="J283" s="167">
        <f t="shared" si="11"/>
        <v>9.8854564793189256E-2</v>
      </c>
      <c r="K283" s="168">
        <v>0</v>
      </c>
      <c r="L283" s="168">
        <v>0</v>
      </c>
      <c r="M283" s="168">
        <v>250708.35697287531</v>
      </c>
      <c r="N283" s="168">
        <v>274389.03191377345</v>
      </c>
      <c r="O283" s="168">
        <v>0</v>
      </c>
      <c r="P283" s="169">
        <v>-928951.52390000003</v>
      </c>
      <c r="Q283" s="169">
        <v>824573.90924913436</v>
      </c>
      <c r="R283" s="170">
        <v>1531202.1685080451</v>
      </c>
      <c r="S283" s="96">
        <v>4254594.7709582578</v>
      </c>
      <c r="T283" s="171">
        <v>1487712.2159168257</v>
      </c>
      <c r="U283" s="172">
        <v>5742306.9868750833</v>
      </c>
      <c r="V283" s="172">
        <v>2483747.172520977</v>
      </c>
      <c r="W283" s="71">
        <f t="shared" si="12"/>
        <v>8226054.1593960598</v>
      </c>
      <c r="X283" s="173"/>
    </row>
    <row r="284" spans="1:24" s="174" customFormat="1">
      <c r="A284" s="100">
        <v>905</v>
      </c>
      <c r="B284" s="95" t="s">
        <v>282</v>
      </c>
      <c r="C284" s="96">
        <v>67615</v>
      </c>
      <c r="D284" s="96">
        <v>94230860.549999997</v>
      </c>
      <c r="E284" s="96">
        <v>22156459.699612528</v>
      </c>
      <c r="F284" s="96">
        <v>116387320.24961253</v>
      </c>
      <c r="G284" s="165">
        <v>1357.49</v>
      </c>
      <c r="H284" s="166">
        <v>91786686.349999994</v>
      </c>
      <c r="I284" s="166">
        <v>24600633.899612531</v>
      </c>
      <c r="J284" s="167">
        <f t="shared" si="11"/>
        <v>0.21136867699034792</v>
      </c>
      <c r="K284" s="168">
        <v>0</v>
      </c>
      <c r="L284" s="168">
        <v>0</v>
      </c>
      <c r="M284" s="168">
        <v>1076069.326403308</v>
      </c>
      <c r="N284" s="168">
        <v>1414861.8809944734</v>
      </c>
      <c r="O284" s="168">
        <v>21055.122196081702</v>
      </c>
      <c r="P284" s="169">
        <v>-5774165.9530000007</v>
      </c>
      <c r="Q284" s="169">
        <v>-8472429.407875143</v>
      </c>
      <c r="R284" s="170">
        <v>-3166228.8408458158</v>
      </c>
      <c r="S284" s="96">
        <v>9699796.027485434</v>
      </c>
      <c r="T284" s="171">
        <v>2645361.7152829873</v>
      </c>
      <c r="U284" s="172">
        <v>12345157.742768422</v>
      </c>
      <c r="V284" s="172">
        <v>10091513.142283324</v>
      </c>
      <c r="W284" s="71">
        <f t="shared" si="12"/>
        <v>22436670.885051746</v>
      </c>
      <c r="X284" s="173"/>
    </row>
    <row r="285" spans="1:24" s="174" customFormat="1">
      <c r="A285" s="100">
        <v>908</v>
      </c>
      <c r="B285" s="95" t="s">
        <v>283</v>
      </c>
      <c r="C285" s="96">
        <v>20695</v>
      </c>
      <c r="D285" s="96">
        <v>30051478.989999998</v>
      </c>
      <c r="E285" s="96">
        <v>3148723.8019111948</v>
      </c>
      <c r="F285" s="96">
        <v>33200202.791911192</v>
      </c>
      <c r="G285" s="165">
        <v>1357.49</v>
      </c>
      <c r="H285" s="166">
        <v>28093255.550000001</v>
      </c>
      <c r="I285" s="166">
        <v>5106947.2419111915</v>
      </c>
      <c r="J285" s="167">
        <f t="shared" si="11"/>
        <v>0.15382277252702306</v>
      </c>
      <c r="K285" s="168">
        <v>0</v>
      </c>
      <c r="L285" s="168">
        <v>0</v>
      </c>
      <c r="M285" s="168">
        <v>219796.9450465015</v>
      </c>
      <c r="N285" s="168">
        <v>415644.70898933517</v>
      </c>
      <c r="O285" s="168">
        <v>0</v>
      </c>
      <c r="P285" s="169">
        <v>-1421298.2712000003</v>
      </c>
      <c r="Q285" s="169">
        <v>1285905.0545452489</v>
      </c>
      <c r="R285" s="170">
        <v>1249969.9709115387</v>
      </c>
      <c r="S285" s="96">
        <v>6856965.6502038157</v>
      </c>
      <c r="T285" s="171">
        <v>4419473.9656567341</v>
      </c>
      <c r="U285" s="172">
        <v>11276439.61586055</v>
      </c>
      <c r="V285" s="172">
        <v>2833883.4799727495</v>
      </c>
      <c r="W285" s="71">
        <f t="shared" si="12"/>
        <v>14110323.0958333</v>
      </c>
      <c r="X285" s="173"/>
    </row>
    <row r="286" spans="1:24" s="174" customFormat="1">
      <c r="A286" s="100">
        <v>915</v>
      </c>
      <c r="B286" s="95" t="s">
        <v>284</v>
      </c>
      <c r="C286" s="96">
        <v>19973</v>
      </c>
      <c r="D286" s="96">
        <v>22872318.23</v>
      </c>
      <c r="E286" s="96">
        <v>3540592.689168077</v>
      </c>
      <c r="F286" s="96">
        <v>26412910.919168077</v>
      </c>
      <c r="G286" s="165">
        <v>1357.49</v>
      </c>
      <c r="H286" s="166">
        <v>27113147.77</v>
      </c>
      <c r="I286" s="166">
        <v>-700236.85083192214</v>
      </c>
      <c r="J286" s="167">
        <f t="shared" si="11"/>
        <v>-2.6511157856658436E-2</v>
      </c>
      <c r="K286" s="168">
        <v>86571.503813333329</v>
      </c>
      <c r="L286" s="168">
        <v>0</v>
      </c>
      <c r="M286" s="168">
        <v>286399.59233926976</v>
      </c>
      <c r="N286" s="168">
        <v>391705.49083786202</v>
      </c>
      <c r="O286" s="168">
        <v>0</v>
      </c>
      <c r="P286" s="169">
        <v>-1883816.3549999997</v>
      </c>
      <c r="Q286" s="169">
        <v>519166.72017882176</v>
      </c>
      <c r="R286" s="170">
        <v>865412.26053147286</v>
      </c>
      <c r="S286" s="96">
        <v>-434797.63813116238</v>
      </c>
      <c r="T286" s="171">
        <v>6446857.8992642388</v>
      </c>
      <c r="U286" s="172">
        <v>6012060.2611330766</v>
      </c>
      <c r="V286" s="172">
        <v>3229910.3827743712</v>
      </c>
      <c r="W286" s="71">
        <f t="shared" si="12"/>
        <v>9241970.6439074483</v>
      </c>
      <c r="X286" s="173"/>
    </row>
    <row r="287" spans="1:24" s="174" customFormat="1">
      <c r="A287" s="100">
        <v>918</v>
      </c>
      <c r="B287" s="95" t="s">
        <v>285</v>
      </c>
      <c r="C287" s="96">
        <v>2271</v>
      </c>
      <c r="D287" s="96">
        <v>3121869.79</v>
      </c>
      <c r="E287" s="96">
        <v>431666.80504770461</v>
      </c>
      <c r="F287" s="96">
        <v>3553536.5950477049</v>
      </c>
      <c r="G287" s="165">
        <v>1357.49</v>
      </c>
      <c r="H287" s="166">
        <v>3082859.79</v>
      </c>
      <c r="I287" s="166">
        <v>470676.80504770484</v>
      </c>
      <c r="J287" s="167">
        <f t="shared" si="11"/>
        <v>0.13245306259225006</v>
      </c>
      <c r="K287" s="168">
        <v>0</v>
      </c>
      <c r="L287" s="168">
        <v>0</v>
      </c>
      <c r="M287" s="168">
        <v>20798.358002478122</v>
      </c>
      <c r="N287" s="168">
        <v>28416.918755666851</v>
      </c>
      <c r="O287" s="168">
        <v>0</v>
      </c>
      <c r="P287" s="169">
        <v>-117348.625</v>
      </c>
      <c r="Q287" s="169">
        <v>-50426.908010690902</v>
      </c>
      <c r="R287" s="170">
        <v>-13395.547478323122</v>
      </c>
      <c r="S287" s="96">
        <v>338721.00131683575</v>
      </c>
      <c r="T287" s="171">
        <v>752185.48168670957</v>
      </c>
      <c r="U287" s="172">
        <v>1090906.4830035453</v>
      </c>
      <c r="V287" s="172">
        <v>487365.82175122824</v>
      </c>
      <c r="W287" s="71">
        <f t="shared" si="12"/>
        <v>1578272.3047547736</v>
      </c>
      <c r="X287" s="173"/>
    </row>
    <row r="288" spans="1:24" s="174" customFormat="1">
      <c r="A288" s="100">
        <v>921</v>
      </c>
      <c r="B288" s="95" t="s">
        <v>286</v>
      </c>
      <c r="C288" s="96">
        <v>1941</v>
      </c>
      <c r="D288" s="96">
        <v>1773563.6800000002</v>
      </c>
      <c r="E288" s="96">
        <v>535605.37203091756</v>
      </c>
      <c r="F288" s="96">
        <v>2309169.0520309177</v>
      </c>
      <c r="G288" s="165">
        <v>1357.49</v>
      </c>
      <c r="H288" s="166">
        <v>2634888.09</v>
      </c>
      <c r="I288" s="166">
        <v>-325719.03796908213</v>
      </c>
      <c r="J288" s="167">
        <f t="shared" si="11"/>
        <v>-0.14105465240087631</v>
      </c>
      <c r="K288" s="168">
        <v>575303.33164799993</v>
      </c>
      <c r="L288" s="168">
        <v>0</v>
      </c>
      <c r="M288" s="168">
        <v>20723.094183050202</v>
      </c>
      <c r="N288" s="168">
        <v>29405.081879170059</v>
      </c>
      <c r="O288" s="168">
        <v>0</v>
      </c>
      <c r="P288" s="169">
        <v>-102207.61500000001</v>
      </c>
      <c r="Q288" s="169">
        <v>492864.53945027624</v>
      </c>
      <c r="R288" s="170">
        <v>-56439.522818091667</v>
      </c>
      <c r="S288" s="96">
        <v>633929.87137332256</v>
      </c>
      <c r="T288" s="171">
        <v>969792.27737002331</v>
      </c>
      <c r="U288" s="172">
        <v>1603722.1487433459</v>
      </c>
      <c r="V288" s="172">
        <v>466848.63368791179</v>
      </c>
      <c r="W288" s="71">
        <f t="shared" si="12"/>
        <v>2070570.7824312577</v>
      </c>
      <c r="X288" s="173"/>
    </row>
    <row r="289" spans="1:24" s="174" customFormat="1">
      <c r="A289" s="100">
        <v>922</v>
      </c>
      <c r="B289" s="95" t="s">
        <v>287</v>
      </c>
      <c r="C289" s="96">
        <v>4444</v>
      </c>
      <c r="D289" s="96">
        <v>8085883.1400000006</v>
      </c>
      <c r="E289" s="96">
        <v>608176.53734988184</v>
      </c>
      <c r="F289" s="96">
        <v>8694059.6773498822</v>
      </c>
      <c r="G289" s="165">
        <v>1357.49</v>
      </c>
      <c r="H289" s="166">
        <v>6032685.5599999996</v>
      </c>
      <c r="I289" s="166">
        <v>2661374.1173498826</v>
      </c>
      <c r="J289" s="167">
        <f t="shared" si="11"/>
        <v>0.30611408434237031</v>
      </c>
      <c r="K289" s="168">
        <v>0</v>
      </c>
      <c r="L289" s="168">
        <v>0</v>
      </c>
      <c r="M289" s="168">
        <v>24739.318906180437</v>
      </c>
      <c r="N289" s="168">
        <v>84080.936469918204</v>
      </c>
      <c r="O289" s="168">
        <v>17387.253865381084</v>
      </c>
      <c r="P289" s="169">
        <v>-219748.56000000003</v>
      </c>
      <c r="Q289" s="169">
        <v>-433863.17385756993</v>
      </c>
      <c r="R289" s="170">
        <v>-413867.62787282886</v>
      </c>
      <c r="S289" s="96">
        <v>1720102.2648609637</v>
      </c>
      <c r="T289" s="171">
        <v>1367846.5882879053</v>
      </c>
      <c r="U289" s="172">
        <v>3087948.8531488692</v>
      </c>
      <c r="V289" s="172">
        <v>708619.43738629937</v>
      </c>
      <c r="W289" s="71">
        <f t="shared" si="12"/>
        <v>3796568.2905351687</v>
      </c>
      <c r="X289" s="173"/>
    </row>
    <row r="290" spans="1:24" s="174" customFormat="1">
      <c r="A290" s="100">
        <v>924</v>
      </c>
      <c r="B290" s="95" t="s">
        <v>288</v>
      </c>
      <c r="C290" s="96">
        <v>3004</v>
      </c>
      <c r="D290" s="96">
        <v>4436411.8600000003</v>
      </c>
      <c r="E290" s="96">
        <v>674159.77890907275</v>
      </c>
      <c r="F290" s="96">
        <v>5110571.6389090735</v>
      </c>
      <c r="G290" s="165">
        <v>1357.49</v>
      </c>
      <c r="H290" s="166">
        <v>4077899.96</v>
      </c>
      <c r="I290" s="166">
        <v>1032671.6789090736</v>
      </c>
      <c r="J290" s="167">
        <f t="shared" si="11"/>
        <v>0.20206578674034839</v>
      </c>
      <c r="K290" s="168">
        <v>181814.33632</v>
      </c>
      <c r="L290" s="168">
        <v>0</v>
      </c>
      <c r="M290" s="168">
        <v>34139.525921283421</v>
      </c>
      <c r="N290" s="168">
        <v>44630.017062604085</v>
      </c>
      <c r="O290" s="168">
        <v>0</v>
      </c>
      <c r="P290" s="169">
        <v>-122669.995</v>
      </c>
      <c r="Q290" s="169">
        <v>-206122.41685213419</v>
      </c>
      <c r="R290" s="170">
        <v>-369151.36498249811</v>
      </c>
      <c r="S290" s="96">
        <v>595311.7813783288</v>
      </c>
      <c r="T290" s="171">
        <v>1633438.9188614564</v>
      </c>
      <c r="U290" s="172">
        <v>2228750.700239785</v>
      </c>
      <c r="V290" s="172">
        <v>675420.38305382396</v>
      </c>
      <c r="W290" s="71">
        <f t="shared" si="12"/>
        <v>2904171.0832936089</v>
      </c>
      <c r="X290" s="173"/>
    </row>
    <row r="291" spans="1:24" s="174" customFormat="1">
      <c r="A291" s="100">
        <v>925</v>
      </c>
      <c r="B291" s="95" t="s">
        <v>289</v>
      </c>
      <c r="C291" s="96">
        <v>3490</v>
      </c>
      <c r="D291" s="96">
        <v>4741364.8999999994</v>
      </c>
      <c r="E291" s="96">
        <v>1175971.5608807544</v>
      </c>
      <c r="F291" s="96">
        <v>5917336.4608807536</v>
      </c>
      <c r="G291" s="165">
        <v>1357.49</v>
      </c>
      <c r="H291" s="166">
        <v>4737640.0999999996</v>
      </c>
      <c r="I291" s="166">
        <v>1179696.360880754</v>
      </c>
      <c r="J291" s="167">
        <f t="shared" si="11"/>
        <v>0.19936273164111484</v>
      </c>
      <c r="K291" s="168">
        <v>177903.09434666665</v>
      </c>
      <c r="L291" s="168">
        <v>0</v>
      </c>
      <c r="M291" s="168">
        <v>56910.141739663777</v>
      </c>
      <c r="N291" s="168">
        <v>48356.417200965763</v>
      </c>
      <c r="O291" s="168">
        <v>0</v>
      </c>
      <c r="P291" s="169">
        <v>-168200.44750000001</v>
      </c>
      <c r="Q291" s="169">
        <v>964554.08980234561</v>
      </c>
      <c r="R291" s="170">
        <v>756434.14729145542</v>
      </c>
      <c r="S291" s="96">
        <v>3015653.803761851</v>
      </c>
      <c r="T291" s="171">
        <v>-133472.6458072789</v>
      </c>
      <c r="U291" s="172">
        <v>2882181.1579545722</v>
      </c>
      <c r="V291" s="172">
        <v>743727.80888266978</v>
      </c>
      <c r="W291" s="71">
        <f t="shared" si="12"/>
        <v>3625908.9668372422</v>
      </c>
      <c r="X291" s="173"/>
    </row>
    <row r="292" spans="1:24" s="174" customFormat="1">
      <c r="A292" s="100">
        <v>927</v>
      </c>
      <c r="B292" s="95" t="s">
        <v>290</v>
      </c>
      <c r="C292" s="96">
        <v>29239</v>
      </c>
      <c r="D292" s="96">
        <v>49982370.93</v>
      </c>
      <c r="E292" s="96">
        <v>5947694.5986728817</v>
      </c>
      <c r="F292" s="96">
        <v>55930065.528672881</v>
      </c>
      <c r="G292" s="165">
        <v>1357.49</v>
      </c>
      <c r="H292" s="166">
        <v>39691650.109999999</v>
      </c>
      <c r="I292" s="166">
        <v>16238415.418672882</v>
      </c>
      <c r="J292" s="167">
        <f t="shared" si="11"/>
        <v>0.29033428202132466</v>
      </c>
      <c r="K292" s="168">
        <v>0</v>
      </c>
      <c r="L292" s="168">
        <v>0</v>
      </c>
      <c r="M292" s="168">
        <v>225624.97647967708</v>
      </c>
      <c r="N292" s="168">
        <v>572707.88277887425</v>
      </c>
      <c r="O292" s="168">
        <v>9389.5930733171044</v>
      </c>
      <c r="P292" s="169">
        <v>-2456589.9700000002</v>
      </c>
      <c r="Q292" s="169">
        <v>-1183608.67459025</v>
      </c>
      <c r="R292" s="170">
        <v>103457.98705784844</v>
      </c>
      <c r="S292" s="96">
        <v>13509397.213472348</v>
      </c>
      <c r="T292" s="171">
        <v>3778478.5755080874</v>
      </c>
      <c r="U292" s="172">
        <v>17287875.788980436</v>
      </c>
      <c r="V292" s="172">
        <v>4169645.5682006492</v>
      </c>
      <c r="W292" s="71">
        <f t="shared" si="12"/>
        <v>21457521.357181083</v>
      </c>
      <c r="X292" s="173"/>
    </row>
    <row r="293" spans="1:24" s="174" customFormat="1">
      <c r="A293" s="100">
        <v>931</v>
      </c>
      <c r="B293" s="95" t="s">
        <v>291</v>
      </c>
      <c r="C293" s="96">
        <v>6070</v>
      </c>
      <c r="D293" s="96">
        <v>6774455.25</v>
      </c>
      <c r="E293" s="96">
        <v>1693786.8226961705</v>
      </c>
      <c r="F293" s="96">
        <v>8468242.0726961698</v>
      </c>
      <c r="G293" s="165">
        <v>1357.49</v>
      </c>
      <c r="H293" s="166">
        <v>8239964.2999999998</v>
      </c>
      <c r="I293" s="166">
        <v>228277.77269617002</v>
      </c>
      <c r="J293" s="167">
        <f t="shared" si="11"/>
        <v>2.6956925739309856E-2</v>
      </c>
      <c r="K293" s="168">
        <v>801579.14303999988</v>
      </c>
      <c r="L293" s="168">
        <v>0</v>
      </c>
      <c r="M293" s="168">
        <v>82500.62070790703</v>
      </c>
      <c r="N293" s="168">
        <v>111172.78881065261</v>
      </c>
      <c r="O293" s="168">
        <v>0</v>
      </c>
      <c r="P293" s="169">
        <v>-434817.07499999995</v>
      </c>
      <c r="Q293" s="169">
        <v>2436275.0793183893</v>
      </c>
      <c r="R293" s="170">
        <v>1716352.4846798589</v>
      </c>
      <c r="S293" s="96">
        <v>4941340.8142529782</v>
      </c>
      <c r="T293" s="171">
        <v>1865005.5602918142</v>
      </c>
      <c r="U293" s="172">
        <v>6806346.3745447919</v>
      </c>
      <c r="V293" s="172">
        <v>1273343.9948837822</v>
      </c>
      <c r="W293" s="71">
        <f t="shared" si="12"/>
        <v>8079690.3694285741</v>
      </c>
      <c r="X293" s="173"/>
    </row>
    <row r="294" spans="1:24" s="174" customFormat="1">
      <c r="A294" s="100">
        <v>934</v>
      </c>
      <c r="B294" s="95" t="s">
        <v>292</v>
      </c>
      <c r="C294" s="96">
        <v>2756</v>
      </c>
      <c r="D294" s="96">
        <v>3600845.3</v>
      </c>
      <c r="E294" s="96">
        <v>452391.23828222789</v>
      </c>
      <c r="F294" s="96">
        <v>4053236.5382822277</v>
      </c>
      <c r="G294" s="165">
        <v>1357.49</v>
      </c>
      <c r="H294" s="166">
        <v>3741242.44</v>
      </c>
      <c r="I294" s="166">
        <v>311994.09828222776</v>
      </c>
      <c r="J294" s="167">
        <f t="shared" si="11"/>
        <v>7.6974066362890253E-2</v>
      </c>
      <c r="K294" s="168">
        <v>104209.563328</v>
      </c>
      <c r="L294" s="168">
        <v>0</v>
      </c>
      <c r="M294" s="168">
        <v>31535.145399251844</v>
      </c>
      <c r="N294" s="168">
        <v>46154.749656638654</v>
      </c>
      <c r="O294" s="168">
        <v>0</v>
      </c>
      <c r="P294" s="169">
        <v>-130454.995</v>
      </c>
      <c r="Q294" s="169">
        <v>409813.59544919158</v>
      </c>
      <c r="R294" s="170">
        <v>91106.442690656535</v>
      </c>
      <c r="S294" s="96">
        <v>864358.59980596637</v>
      </c>
      <c r="T294" s="171">
        <v>1247068.8255766295</v>
      </c>
      <c r="U294" s="172">
        <v>2111427.425382596</v>
      </c>
      <c r="V294" s="172">
        <v>528824.58933594381</v>
      </c>
      <c r="W294" s="71">
        <f t="shared" si="12"/>
        <v>2640252.01471854</v>
      </c>
      <c r="X294" s="173"/>
    </row>
    <row r="295" spans="1:24" s="174" customFormat="1">
      <c r="A295" s="100">
        <v>935</v>
      </c>
      <c r="B295" s="95" t="s">
        <v>293</v>
      </c>
      <c r="C295" s="96">
        <v>3040</v>
      </c>
      <c r="D295" s="96">
        <v>3438534.33</v>
      </c>
      <c r="E295" s="96">
        <v>929818.2053429113</v>
      </c>
      <c r="F295" s="96">
        <v>4368352.5353429113</v>
      </c>
      <c r="G295" s="165">
        <v>1357.49</v>
      </c>
      <c r="H295" s="166">
        <v>4126769.6</v>
      </c>
      <c r="I295" s="166">
        <v>241582.93534291117</v>
      </c>
      <c r="J295" s="167">
        <f t="shared" si="11"/>
        <v>5.5302985138754868E-2</v>
      </c>
      <c r="K295" s="168">
        <v>120240.47957333333</v>
      </c>
      <c r="L295" s="168">
        <v>0</v>
      </c>
      <c r="M295" s="168">
        <v>41607.453964860644</v>
      </c>
      <c r="N295" s="168">
        <v>61114.606743632161</v>
      </c>
      <c r="O295" s="168">
        <v>0</v>
      </c>
      <c r="P295" s="169">
        <v>-181640.03500000003</v>
      </c>
      <c r="Q295" s="169">
        <v>-1384.6995544617216</v>
      </c>
      <c r="R295" s="170">
        <v>141505.90552974556</v>
      </c>
      <c r="S295" s="96">
        <v>423026.64660002117</v>
      </c>
      <c r="T295" s="171">
        <v>899836.86260089686</v>
      </c>
      <c r="U295" s="172">
        <v>1322863.509200918</v>
      </c>
      <c r="V295" s="172">
        <v>606477.15857137449</v>
      </c>
      <c r="W295" s="71">
        <f t="shared" si="12"/>
        <v>1929340.6677722926</v>
      </c>
      <c r="X295" s="173"/>
    </row>
    <row r="296" spans="1:24" s="174" customFormat="1">
      <c r="A296" s="100">
        <v>936</v>
      </c>
      <c r="B296" s="95" t="s">
        <v>294</v>
      </c>
      <c r="C296" s="96">
        <v>6465</v>
      </c>
      <c r="D296" s="96">
        <v>7430076.6599999992</v>
      </c>
      <c r="E296" s="96">
        <v>1630184.6198281781</v>
      </c>
      <c r="F296" s="96">
        <v>9060261.2798281778</v>
      </c>
      <c r="G296" s="165">
        <v>1357.49</v>
      </c>
      <c r="H296" s="166">
        <v>8776172.8499999996</v>
      </c>
      <c r="I296" s="166">
        <v>284088.42982817814</v>
      </c>
      <c r="J296" s="167">
        <f t="shared" si="11"/>
        <v>3.1355434578986631E-2</v>
      </c>
      <c r="K296" s="168">
        <v>638191.90607999999</v>
      </c>
      <c r="L296" s="168">
        <v>0</v>
      </c>
      <c r="M296" s="168">
        <v>82926.659848273935</v>
      </c>
      <c r="N296" s="168">
        <v>104304.55970925707</v>
      </c>
      <c r="O296" s="168">
        <v>0</v>
      </c>
      <c r="P296" s="169">
        <v>-417677.12</v>
      </c>
      <c r="Q296" s="169">
        <v>2496536.9565103459</v>
      </c>
      <c r="R296" s="170">
        <v>1345893.1229531642</v>
      </c>
      <c r="S296" s="96">
        <v>4534264.5149292191</v>
      </c>
      <c r="T296" s="171">
        <v>1649482.1592507879</v>
      </c>
      <c r="U296" s="172">
        <v>6183746.6741800066</v>
      </c>
      <c r="V296" s="172">
        <v>1346288.2478753014</v>
      </c>
      <c r="W296" s="71">
        <f t="shared" si="12"/>
        <v>7530034.9220553078</v>
      </c>
      <c r="X296" s="173"/>
    </row>
    <row r="297" spans="1:24" s="174" customFormat="1">
      <c r="A297" s="100">
        <v>946</v>
      </c>
      <c r="B297" s="95" t="s">
        <v>295</v>
      </c>
      <c r="C297" s="96">
        <v>6376</v>
      </c>
      <c r="D297" s="96">
        <v>10213340.829999998</v>
      </c>
      <c r="E297" s="96">
        <v>3268125.1241939641</v>
      </c>
      <c r="F297" s="96">
        <v>13481465.954193963</v>
      </c>
      <c r="G297" s="165">
        <v>1357.49</v>
      </c>
      <c r="H297" s="166">
        <v>8655356.2400000002</v>
      </c>
      <c r="I297" s="166">
        <v>4826109.7141939625</v>
      </c>
      <c r="J297" s="167">
        <f t="shared" si="11"/>
        <v>0.35798107791776185</v>
      </c>
      <c r="K297" s="168">
        <v>159257.85770666666</v>
      </c>
      <c r="L297" s="168">
        <v>0</v>
      </c>
      <c r="M297" s="168">
        <v>71987.727782131638</v>
      </c>
      <c r="N297" s="168">
        <v>87257.326609326745</v>
      </c>
      <c r="O297" s="168">
        <v>0</v>
      </c>
      <c r="P297" s="169">
        <v>-267926.26999999996</v>
      </c>
      <c r="Q297" s="169">
        <v>-69238.727095952665</v>
      </c>
      <c r="R297" s="170">
        <v>248680.01792598719</v>
      </c>
      <c r="S297" s="96">
        <v>5056127.6471221214</v>
      </c>
      <c r="T297" s="171">
        <v>2017280.6695064506</v>
      </c>
      <c r="U297" s="172">
        <v>7073408.3166285716</v>
      </c>
      <c r="V297" s="172">
        <v>1289810.6820018175</v>
      </c>
      <c r="W297" s="71">
        <f t="shared" si="12"/>
        <v>8363218.9986303896</v>
      </c>
      <c r="X297" s="173"/>
    </row>
    <row r="298" spans="1:24" s="174" customFormat="1">
      <c r="A298" s="100">
        <v>976</v>
      </c>
      <c r="B298" s="95" t="s">
        <v>296</v>
      </c>
      <c r="C298" s="96">
        <v>3830</v>
      </c>
      <c r="D298" s="96">
        <v>3705430.5100000002</v>
      </c>
      <c r="E298" s="96">
        <v>2109623.1948891003</v>
      </c>
      <c r="F298" s="96">
        <v>5815053.7048891</v>
      </c>
      <c r="G298" s="165">
        <v>1357.49</v>
      </c>
      <c r="H298" s="166">
        <v>5199186.7</v>
      </c>
      <c r="I298" s="166">
        <v>615867.00488909986</v>
      </c>
      <c r="J298" s="167">
        <f t="shared" si="11"/>
        <v>0.10590908289828858</v>
      </c>
      <c r="K298" s="168">
        <v>1213099.12512</v>
      </c>
      <c r="L298" s="168">
        <v>0</v>
      </c>
      <c r="M298" s="168">
        <v>44403.934179111864</v>
      </c>
      <c r="N298" s="168">
        <v>64677.427026729354</v>
      </c>
      <c r="O298" s="168">
        <v>0</v>
      </c>
      <c r="P298" s="169">
        <v>-202823.31690000001</v>
      </c>
      <c r="Q298" s="169">
        <v>609999.86583882815</v>
      </c>
      <c r="R298" s="170">
        <v>315883.86778970098</v>
      </c>
      <c r="S298" s="96">
        <v>2661107.9079434704</v>
      </c>
      <c r="T298" s="171">
        <v>1999713.760601236</v>
      </c>
      <c r="U298" s="172">
        <v>4660821.668544706</v>
      </c>
      <c r="V298" s="172">
        <v>795008.26747679105</v>
      </c>
      <c r="W298" s="71">
        <f t="shared" si="12"/>
        <v>5455829.9360214975</v>
      </c>
      <c r="X298" s="173"/>
    </row>
    <row r="299" spans="1:24" s="174" customFormat="1">
      <c r="A299" s="100">
        <v>977</v>
      </c>
      <c r="B299" s="95" t="s">
        <v>297</v>
      </c>
      <c r="C299" s="96">
        <v>15357</v>
      </c>
      <c r="D299" s="96">
        <v>29281034.260000002</v>
      </c>
      <c r="E299" s="96">
        <v>2000055.2100369104</v>
      </c>
      <c r="F299" s="96">
        <v>31281089.470036913</v>
      </c>
      <c r="G299" s="165">
        <v>1357.49</v>
      </c>
      <c r="H299" s="166">
        <v>20846973.93</v>
      </c>
      <c r="I299" s="166">
        <v>10434115.540036913</v>
      </c>
      <c r="J299" s="167">
        <f t="shared" si="11"/>
        <v>0.3335598509134855</v>
      </c>
      <c r="K299" s="168">
        <v>0</v>
      </c>
      <c r="L299" s="168">
        <v>0</v>
      </c>
      <c r="M299" s="168">
        <v>209147.90464577006</v>
      </c>
      <c r="N299" s="168">
        <v>262591.27195775259</v>
      </c>
      <c r="O299" s="168">
        <v>48640.350284720495</v>
      </c>
      <c r="P299" s="169">
        <v>-1014954.955</v>
      </c>
      <c r="Q299" s="169">
        <v>-60573.918385576966</v>
      </c>
      <c r="R299" s="170">
        <v>-408394.49690884101</v>
      </c>
      <c r="S299" s="96">
        <v>9470571.6966307387</v>
      </c>
      <c r="T299" s="171">
        <v>6495244.7475354979</v>
      </c>
      <c r="U299" s="172">
        <v>15965816.444166236</v>
      </c>
      <c r="V299" s="172">
        <v>2361323.4447593209</v>
      </c>
      <c r="W299" s="71">
        <f t="shared" si="12"/>
        <v>18327139.888925556</v>
      </c>
      <c r="X299" s="173"/>
    </row>
    <row r="300" spans="1:24" s="174" customFormat="1">
      <c r="A300" s="100">
        <v>980</v>
      </c>
      <c r="B300" s="95" t="s">
        <v>298</v>
      </c>
      <c r="C300" s="96">
        <v>33533</v>
      </c>
      <c r="D300" s="96">
        <v>63902336.719999991</v>
      </c>
      <c r="E300" s="96">
        <v>4486349.6782474853</v>
      </c>
      <c r="F300" s="96">
        <v>68388686.39824748</v>
      </c>
      <c r="G300" s="165">
        <v>1357.49</v>
      </c>
      <c r="H300" s="166">
        <v>45520712.170000002</v>
      </c>
      <c r="I300" s="166">
        <v>22867974.228247479</v>
      </c>
      <c r="J300" s="167">
        <f t="shared" si="11"/>
        <v>0.33438241663365958</v>
      </c>
      <c r="K300" s="168">
        <v>0</v>
      </c>
      <c r="L300" s="168">
        <v>0</v>
      </c>
      <c r="M300" s="168">
        <v>286579.87427070155</v>
      </c>
      <c r="N300" s="168">
        <v>616687.78185619018</v>
      </c>
      <c r="O300" s="168">
        <v>185441.16381100152</v>
      </c>
      <c r="P300" s="169">
        <v>-2176486.6323000002</v>
      </c>
      <c r="Q300" s="169">
        <v>-62703.91624709098</v>
      </c>
      <c r="R300" s="170">
        <v>-948007.07198615419</v>
      </c>
      <c r="S300" s="96">
        <v>20769485.427652124</v>
      </c>
      <c r="T300" s="171">
        <v>6668366.5054659639</v>
      </c>
      <c r="U300" s="172">
        <v>27437851.93311809</v>
      </c>
      <c r="V300" s="172">
        <v>4201442.6970381197</v>
      </c>
      <c r="W300" s="71">
        <f t="shared" si="12"/>
        <v>31639294.630156212</v>
      </c>
      <c r="X300" s="173"/>
    </row>
    <row r="301" spans="1:24" s="174" customFormat="1">
      <c r="A301" s="100">
        <v>981</v>
      </c>
      <c r="B301" s="95" t="s">
        <v>299</v>
      </c>
      <c r="C301" s="96">
        <v>2282</v>
      </c>
      <c r="D301" s="96">
        <v>2774435.4099999997</v>
      </c>
      <c r="E301" s="96">
        <v>380143.50349893031</v>
      </c>
      <c r="F301" s="96">
        <v>3154578.9134989302</v>
      </c>
      <c r="G301" s="165">
        <v>1357.49</v>
      </c>
      <c r="H301" s="166">
        <v>3097792.18</v>
      </c>
      <c r="I301" s="166">
        <v>56786.73349893</v>
      </c>
      <c r="J301" s="167">
        <f t="shared" si="11"/>
        <v>1.8001367236663759E-2</v>
      </c>
      <c r="K301" s="168">
        <v>0</v>
      </c>
      <c r="L301" s="168">
        <v>0</v>
      </c>
      <c r="M301" s="168">
        <v>18036.235818368354</v>
      </c>
      <c r="N301" s="168">
        <v>30034.637208028813</v>
      </c>
      <c r="O301" s="168">
        <v>0</v>
      </c>
      <c r="P301" s="169">
        <v>-115497.05</v>
      </c>
      <c r="Q301" s="169">
        <v>320344.08370615816</v>
      </c>
      <c r="R301" s="170">
        <v>141844.8768570988</v>
      </c>
      <c r="S301" s="96">
        <v>451549.51708858414</v>
      </c>
      <c r="T301" s="171">
        <v>1170611.8647299532</v>
      </c>
      <c r="U301" s="172">
        <v>1622161.3818185374</v>
      </c>
      <c r="V301" s="172">
        <v>474428.50380519067</v>
      </c>
      <c r="W301" s="71">
        <f t="shared" si="12"/>
        <v>2096589.8856237279</v>
      </c>
      <c r="X301" s="173"/>
    </row>
    <row r="302" spans="1:24" s="174" customFormat="1">
      <c r="A302" s="100">
        <v>989</v>
      </c>
      <c r="B302" s="95" t="s">
        <v>300</v>
      </c>
      <c r="C302" s="96">
        <v>5484</v>
      </c>
      <c r="D302" s="96">
        <v>7264608.6600000001</v>
      </c>
      <c r="E302" s="96">
        <v>1095897.1695568068</v>
      </c>
      <c r="F302" s="96">
        <v>8360505.8295568069</v>
      </c>
      <c r="G302" s="165">
        <v>1357.49</v>
      </c>
      <c r="H302" s="166">
        <v>7444475.1600000001</v>
      </c>
      <c r="I302" s="166">
        <v>916030.6695568068</v>
      </c>
      <c r="J302" s="167">
        <f t="shared" si="11"/>
        <v>0.10956641717997173</v>
      </c>
      <c r="K302" s="168">
        <v>306998.85344000004</v>
      </c>
      <c r="L302" s="168">
        <v>0</v>
      </c>
      <c r="M302" s="168">
        <v>70920.486632031767</v>
      </c>
      <c r="N302" s="168">
        <v>81503.762796338284</v>
      </c>
      <c r="O302" s="168">
        <v>0</v>
      </c>
      <c r="P302" s="169">
        <v>-316632.46499999997</v>
      </c>
      <c r="Q302" s="169">
        <v>-779524.71954086318</v>
      </c>
      <c r="R302" s="170">
        <v>-462239.63386356074</v>
      </c>
      <c r="S302" s="96">
        <v>-182943.04597924696</v>
      </c>
      <c r="T302" s="171">
        <v>1943418.8998957116</v>
      </c>
      <c r="U302" s="172">
        <v>1760475.8539164646</v>
      </c>
      <c r="V302" s="172">
        <v>1103254.4924340316</v>
      </c>
      <c r="W302" s="71">
        <f t="shared" si="12"/>
        <v>2863730.3463504962</v>
      </c>
      <c r="X302" s="173"/>
    </row>
    <row r="303" spans="1:24" s="174" customFormat="1">
      <c r="A303" s="100">
        <v>992</v>
      </c>
      <c r="B303" s="95" t="s">
        <v>301</v>
      </c>
      <c r="C303" s="96">
        <v>18318</v>
      </c>
      <c r="D303" s="96">
        <v>26481606.830000002</v>
      </c>
      <c r="E303" s="96">
        <v>3258312.1752935783</v>
      </c>
      <c r="F303" s="96">
        <v>29739919.005293582</v>
      </c>
      <c r="G303" s="165">
        <v>1357.49</v>
      </c>
      <c r="H303" s="166">
        <v>24866501.82</v>
      </c>
      <c r="I303" s="166">
        <v>4873417.1852935813</v>
      </c>
      <c r="J303" s="167">
        <f t="shared" si="11"/>
        <v>0.16386787013193052</v>
      </c>
      <c r="K303" s="168">
        <v>0</v>
      </c>
      <c r="L303" s="168">
        <v>0</v>
      </c>
      <c r="M303" s="168">
        <v>245030.57801915635</v>
      </c>
      <c r="N303" s="168">
        <v>305959.87843764952</v>
      </c>
      <c r="O303" s="168">
        <v>0</v>
      </c>
      <c r="P303" s="169">
        <v>-1446401.16</v>
      </c>
      <c r="Q303" s="169">
        <v>4499011.813399097</v>
      </c>
      <c r="R303" s="170">
        <v>4116799.4274443183</v>
      </c>
      <c r="S303" s="96">
        <v>12593817.722593803</v>
      </c>
      <c r="T303" s="171">
        <v>2555166.8299842207</v>
      </c>
      <c r="U303" s="172">
        <v>15148984.552578025</v>
      </c>
      <c r="V303" s="172">
        <v>2925889.9399765288</v>
      </c>
      <c r="W303" s="71">
        <f t="shared" si="12"/>
        <v>18074874.492554553</v>
      </c>
      <c r="X303" s="173"/>
    </row>
    <row r="304" spans="1:24">
      <c r="A304" s="175"/>
      <c r="B304" s="176"/>
      <c r="C304" s="177"/>
      <c r="D304" s="177"/>
      <c r="E304" s="177"/>
      <c r="U304" s="178"/>
      <c r="V304" s="178"/>
      <c r="W304" s="124"/>
    </row>
    <row r="305" spans="1:23">
      <c r="A305" s="175"/>
      <c r="B305" s="176"/>
      <c r="C305" s="177"/>
      <c r="D305" s="177"/>
      <c r="E305" s="177"/>
      <c r="U305" s="178"/>
      <c r="V305" s="178"/>
      <c r="W305" s="124"/>
    </row>
    <row r="306" spans="1:23">
      <c r="A306" s="179"/>
      <c r="U306" s="178"/>
      <c r="V306" s="178"/>
      <c r="W306" s="124"/>
    </row>
    <row r="307" spans="1:23">
      <c r="A307" s="179"/>
      <c r="W307" s="124"/>
    </row>
    <row r="308" spans="1:23">
      <c r="A308" s="179"/>
      <c r="W308" s="124"/>
    </row>
    <row r="309" spans="1:23">
      <c r="A309" s="179"/>
      <c r="W309" s="124"/>
    </row>
    <row r="310" spans="1:23">
      <c r="A310" s="179"/>
      <c r="W310" s="124"/>
    </row>
    <row r="311" spans="1:23">
      <c r="A311" s="179"/>
      <c r="W311" s="124"/>
    </row>
    <row r="312" spans="1:23">
      <c r="A312" s="179"/>
      <c r="W312" s="124"/>
    </row>
    <row r="313" spans="1:23">
      <c r="A313" s="179"/>
      <c r="W313" s="124"/>
    </row>
    <row r="314" spans="1:23">
      <c r="A314" s="179"/>
      <c r="W314" s="124"/>
    </row>
    <row r="315" spans="1:23">
      <c r="A315" s="179"/>
      <c r="W315" s="124"/>
    </row>
    <row r="316" spans="1:23">
      <c r="A316" s="136"/>
      <c r="W316" s="124"/>
    </row>
    <row r="317" spans="1:23">
      <c r="A317" s="136"/>
      <c r="W317" s="124"/>
    </row>
    <row r="318" spans="1:23">
      <c r="A318" s="136"/>
      <c r="B318" s="180"/>
    </row>
    <row r="319" spans="1:23">
      <c r="A319" s="136"/>
    </row>
    <row r="320" spans="1:23">
      <c r="A320" s="136"/>
    </row>
    <row r="321" spans="1:2">
      <c r="A321" s="136"/>
    </row>
    <row r="322" spans="1:2">
      <c r="A322" s="136"/>
    </row>
    <row r="323" spans="1:2">
      <c r="A323" s="136"/>
      <c r="B323" s="181"/>
    </row>
    <row r="324" spans="1:2">
      <c r="A324" s="182"/>
      <c r="B324" s="181"/>
    </row>
    <row r="325" spans="1:2">
      <c r="A325" s="136"/>
    </row>
    <row r="326" spans="1:2">
      <c r="A326" s="136"/>
    </row>
    <row r="327" spans="1:2">
      <c r="A327" s="136"/>
    </row>
    <row r="328" spans="1:2">
      <c r="A328" s="182"/>
    </row>
    <row r="329" spans="1:2">
      <c r="A329" s="136"/>
    </row>
    <row r="330" spans="1:2">
      <c r="A330" s="136"/>
    </row>
    <row r="331" spans="1:2">
      <c r="A331" s="136"/>
    </row>
    <row r="332" spans="1:2">
      <c r="A332" s="136"/>
      <c r="B332" s="180"/>
    </row>
  </sheetData>
  <hyperlinks>
    <hyperlink ref="F2" r:id="rId1" display="https://vm.fi/valtionosuuspaatoksia-ja-laskentatietoja" xr:uid="{BB65F4B7-63FE-4C93-9B14-5229488211E0}"/>
  </hyperlinks>
  <pageMargins left="0.7" right="0.7" top="0.75" bottom="0.75" header="0.3" footer="0.3"/>
  <pageSetup paperSize="9" orientation="portrait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ABD8-FC40-4A64-9E6A-168E36CA0F0F}">
  <dimension ref="A1:R307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14" sqref="A14"/>
    </sheetView>
  </sheetViews>
  <sheetFormatPr defaultRowHeight="13.8"/>
  <cols>
    <col min="1" max="1" width="5.5546875" customWidth="1"/>
    <col min="2" max="2" width="14.109375" bestFit="1" customWidth="1"/>
    <col min="3" max="3" width="12.33203125" bestFit="1" customWidth="1"/>
    <col min="4" max="4" width="16.33203125" bestFit="1" customWidth="1"/>
    <col min="5" max="5" width="16.33203125" style="250" bestFit="1" customWidth="1"/>
    <col min="6" max="6" width="16.33203125" bestFit="1" customWidth="1"/>
    <col min="7" max="7" width="11" bestFit="1" customWidth="1"/>
    <col min="8" max="8" width="12.33203125" customWidth="1"/>
    <col min="9" max="9" width="12.33203125" style="255" bestFit="1" customWidth="1"/>
    <col min="10" max="10" width="13.5546875" style="256" bestFit="1" customWidth="1"/>
    <col min="11" max="12" width="13.77734375" style="257" customWidth="1"/>
    <col min="13" max="13" width="12.6640625" style="256" bestFit="1" customWidth="1"/>
    <col min="14" max="14" width="16.77734375" style="256" bestFit="1" customWidth="1"/>
    <col min="15" max="15" width="15" style="257" customWidth="1"/>
    <col min="16" max="16" width="14.44140625" style="257" bestFit="1" customWidth="1"/>
    <col min="17" max="17" width="11.44140625" customWidth="1"/>
    <col min="18" max="18" width="11.44140625" bestFit="1" customWidth="1"/>
  </cols>
  <sheetData>
    <row r="1" spans="1:18" ht="22.8">
      <c r="A1" s="249" t="s">
        <v>453</v>
      </c>
    </row>
    <row r="2" spans="1:18" s="295" customFormat="1" ht="13.2">
      <c r="A2" s="277" t="s">
        <v>411</v>
      </c>
      <c r="C2" s="296"/>
      <c r="D2" s="296"/>
      <c r="E2" s="296"/>
      <c r="F2" s="296"/>
    </row>
    <row r="3" spans="1:18" s="300" customFormat="1" ht="12">
      <c r="A3" s="277" t="s">
        <v>412</v>
      </c>
      <c r="C3" s="301"/>
      <c r="D3" s="301"/>
      <c r="E3" s="301"/>
      <c r="F3" s="301"/>
    </row>
    <row r="4" spans="1:18" s="302" customFormat="1" ht="12.6" customHeight="1">
      <c r="A4" s="302" t="s">
        <v>397</v>
      </c>
      <c r="E4" s="303"/>
      <c r="I4" s="255"/>
      <c r="J4" s="277"/>
      <c r="K4" s="300"/>
      <c r="L4" s="300"/>
      <c r="M4" s="277"/>
      <c r="N4" s="277"/>
      <c r="O4" s="300"/>
      <c r="P4" s="300"/>
    </row>
    <row r="5" spans="1:18" s="302" customFormat="1" ht="12.6" customHeight="1">
      <c r="A5" s="304" t="s">
        <v>399</v>
      </c>
      <c r="E5" s="303"/>
      <c r="I5" s="255"/>
      <c r="J5" s="277"/>
      <c r="K5" s="300"/>
      <c r="L5" s="300"/>
      <c r="M5" s="277"/>
      <c r="N5" s="277"/>
      <c r="O5" s="300"/>
      <c r="P5" s="300"/>
    </row>
    <row r="6" spans="1:18" s="266" customFormat="1" ht="12.6" customHeight="1">
      <c r="A6" s="299"/>
      <c r="E6" s="297"/>
      <c r="I6" s="298"/>
      <c r="J6" s="294"/>
      <c r="K6" s="295"/>
      <c r="L6" s="295"/>
      <c r="M6" s="294"/>
      <c r="N6" s="294"/>
      <c r="O6" s="295"/>
      <c r="P6" s="295"/>
    </row>
    <row r="7" spans="1:18" s="282" customFormat="1" ht="27.6">
      <c r="B7" s="283" t="s">
        <v>383</v>
      </c>
      <c r="C7" s="283" t="s">
        <v>390</v>
      </c>
      <c r="D7" s="283" t="s">
        <v>391</v>
      </c>
      <c r="E7" s="284" t="s">
        <v>392</v>
      </c>
      <c r="F7" s="283" t="s">
        <v>393</v>
      </c>
      <c r="G7" s="283" t="s">
        <v>395</v>
      </c>
      <c r="H7" s="277" t="s">
        <v>396</v>
      </c>
    </row>
    <row r="8" spans="1:18" s="278" customFormat="1" ht="14.4">
      <c r="B8" s="290" t="s">
        <v>388</v>
      </c>
      <c r="C8" s="378">
        <v>19911190244.660015</v>
      </c>
      <c r="D8" s="285">
        <v>20748304000</v>
      </c>
      <c r="E8" s="285">
        <f>(C8+D8)/2</f>
        <v>20329747122.330009</v>
      </c>
      <c r="F8" s="286">
        <v>20748303999.999989</v>
      </c>
      <c r="G8" s="292">
        <f>F8/E8-1</f>
        <v>2.0588395672184179E-2</v>
      </c>
      <c r="H8" s="277" t="s">
        <v>452</v>
      </c>
      <c r="I8" s="382"/>
      <c r="J8" s="325"/>
      <c r="K8" s="325"/>
      <c r="L8" s="325"/>
    </row>
    <row r="9" spans="1:18" s="278" customFormat="1" ht="14.4">
      <c r="A9" s="279"/>
      <c r="B9" s="290" t="s">
        <v>389</v>
      </c>
      <c r="C9" s="379">
        <v>457092369.63999987</v>
      </c>
      <c r="D9" s="287">
        <v>485277000</v>
      </c>
      <c r="E9" s="285">
        <f>(C9+D9)/2</f>
        <v>471184684.81999993</v>
      </c>
      <c r="F9" s="288">
        <v>485277000.00000006</v>
      </c>
      <c r="G9" s="292">
        <f t="shared" ref="G9:G10" si="0">F9/E9-1</f>
        <v>2.9908262373560923E-2</v>
      </c>
      <c r="I9" s="382"/>
      <c r="J9" s="325"/>
      <c r="K9" s="325"/>
      <c r="L9" s="325"/>
    </row>
    <row r="10" spans="1:18" s="281" customFormat="1" ht="14.4">
      <c r="A10" s="280"/>
      <c r="B10" s="291" t="s">
        <v>394</v>
      </c>
      <c r="C10" s="289">
        <f>SUM(C8:C9)</f>
        <v>20368282614.300014</v>
      </c>
      <c r="D10" s="289">
        <f t="shared" ref="D10:F10" si="1">SUM(D8:D9)</f>
        <v>21233581000</v>
      </c>
      <c r="E10" s="289">
        <f t="shared" si="1"/>
        <v>20800931807.150009</v>
      </c>
      <c r="F10" s="289">
        <f t="shared" si="1"/>
        <v>21233580999.999989</v>
      </c>
      <c r="G10" s="293">
        <f t="shared" si="0"/>
        <v>2.0799510178734604E-2</v>
      </c>
      <c r="J10" s="326"/>
      <c r="K10" s="326"/>
      <c r="L10" s="326"/>
    </row>
    <row r="12" spans="1:18" ht="12">
      <c r="A12" s="251"/>
      <c r="B12" s="251"/>
      <c r="C12" s="251"/>
      <c r="D12" s="258" t="s">
        <v>377</v>
      </c>
      <c r="E12" s="262" t="s">
        <v>400</v>
      </c>
      <c r="F12" s="374" t="s">
        <v>414</v>
      </c>
      <c r="G12" s="251"/>
      <c r="H12" s="251"/>
      <c r="I12" s="383"/>
      <c r="J12" s="261" t="s">
        <v>387</v>
      </c>
      <c r="K12" s="265" t="s">
        <v>401</v>
      </c>
      <c r="L12" s="374" t="s">
        <v>414</v>
      </c>
      <c r="N12" s="261" t="s">
        <v>387</v>
      </c>
      <c r="O12" s="265" t="s">
        <v>401</v>
      </c>
      <c r="P12" s="374" t="s">
        <v>414</v>
      </c>
      <c r="Q12" s="257"/>
      <c r="R12" s="362"/>
    </row>
    <row r="13" spans="1:18" ht="75">
      <c r="A13" s="252" t="s">
        <v>378</v>
      </c>
      <c r="B13" s="252" t="s">
        <v>379</v>
      </c>
      <c r="C13" s="312" t="s">
        <v>332</v>
      </c>
      <c r="D13" s="259" t="s">
        <v>380</v>
      </c>
      <c r="E13" s="263" t="s">
        <v>381</v>
      </c>
      <c r="F13" s="376" t="s">
        <v>413</v>
      </c>
      <c r="G13" s="252" t="s">
        <v>415</v>
      </c>
      <c r="H13" s="252" t="s">
        <v>382</v>
      </c>
      <c r="I13" s="252" t="s">
        <v>416</v>
      </c>
      <c r="J13" s="274" t="s">
        <v>336</v>
      </c>
      <c r="K13" s="275" t="s">
        <v>336</v>
      </c>
      <c r="L13" s="377" t="s">
        <v>336</v>
      </c>
      <c r="M13" s="276" t="s">
        <v>443</v>
      </c>
      <c r="N13" s="274" t="s">
        <v>398</v>
      </c>
      <c r="O13" s="275" t="s">
        <v>398</v>
      </c>
      <c r="P13" s="377" t="s">
        <v>417</v>
      </c>
      <c r="Q13" s="314" t="s">
        <v>444</v>
      </c>
      <c r="R13" s="302" t="s">
        <v>403</v>
      </c>
    </row>
    <row r="14" spans="1:18" s="324" customFormat="1" ht="29.4" customHeight="1">
      <c r="A14" s="315"/>
      <c r="B14" s="315" t="s">
        <v>383</v>
      </c>
      <c r="C14" s="313">
        <f>SUM(C15:C307)</f>
        <v>5517897</v>
      </c>
      <c r="D14" s="316">
        <f t="shared" ref="D14" si="2">SUM(D15:D307)</f>
        <v>21233580999.999996</v>
      </c>
      <c r="E14" s="317">
        <v>21233580999.999992</v>
      </c>
      <c r="F14" s="373">
        <v>21233581000</v>
      </c>
      <c r="G14" s="318">
        <f>E14-D14</f>
        <v>0</v>
      </c>
      <c r="H14" s="319">
        <f>G14/D14</f>
        <v>0</v>
      </c>
      <c r="I14" s="320">
        <f t="shared" ref="I14:I77" si="3">G14/C14</f>
        <v>0</v>
      </c>
      <c r="J14" s="321">
        <v>-3590914.7967749638</v>
      </c>
      <c r="K14" s="322">
        <v>-3590914.7967605116</v>
      </c>
      <c r="L14" s="375">
        <v>-3590914.7967728116</v>
      </c>
      <c r="M14" s="323">
        <f>(K14-J14)/C14</f>
        <v>2.6191615597179497E-12</v>
      </c>
      <c r="N14" s="321">
        <v>-3.6880373954772949E-7</v>
      </c>
      <c r="O14" s="322">
        <v>0</v>
      </c>
      <c r="P14" s="375">
        <v>-9.3597918748855591E-8</v>
      </c>
      <c r="Q14" s="381">
        <f>(P14-O14)/C14</f>
        <v>-1.6962607085426857E-14</v>
      </c>
      <c r="R14" s="363"/>
    </row>
    <row r="15" spans="1:18" ht="14.4">
      <c r="A15">
        <v>5</v>
      </c>
      <c r="B15" t="s">
        <v>9</v>
      </c>
      <c r="C15" s="311">
        <v>9311</v>
      </c>
      <c r="D15" s="260">
        <v>39646920.551023103</v>
      </c>
      <c r="E15" s="264">
        <v>39812005.324593812</v>
      </c>
      <c r="F15" s="372">
        <v>40516310</v>
      </c>
      <c r="G15" s="253">
        <f>F15-E15</f>
        <v>704304.67540618777</v>
      </c>
      <c r="H15" s="254">
        <f>G15/E15</f>
        <v>1.7690761107456814E-2</v>
      </c>
      <c r="I15" s="384">
        <f t="shared" si="3"/>
        <v>75.642216239521829</v>
      </c>
      <c r="J15" s="269">
        <v>1879209.0567288417</v>
      </c>
      <c r="K15" s="270">
        <v>1780192.6468615355</v>
      </c>
      <c r="L15" s="371">
        <v>1357610.106746292</v>
      </c>
      <c r="M15" s="271">
        <f>(L15-K15)/C15</f>
        <v>-45.385301268955381</v>
      </c>
      <c r="N15" s="272">
        <v>504932.33530029096</v>
      </c>
      <c r="O15" s="273">
        <v>438312.60410966398</v>
      </c>
      <c r="P15" s="380">
        <v>156590.91069951275</v>
      </c>
      <c r="Q15" s="381">
        <f t="shared" ref="Q15:Q78" si="4">(P15-O15)/C15</f>
        <v>-30.256867512635726</v>
      </c>
      <c r="R15" s="362">
        <v>14</v>
      </c>
    </row>
    <row r="16" spans="1:18" ht="14.4">
      <c r="A16">
        <v>9</v>
      </c>
      <c r="B16" t="s">
        <v>10</v>
      </c>
      <c r="C16" s="311">
        <v>2491</v>
      </c>
      <c r="D16" s="260">
        <v>11137035.021183517</v>
      </c>
      <c r="E16" s="264">
        <v>11102595.265764536</v>
      </c>
      <c r="F16" s="372">
        <v>11186530</v>
      </c>
      <c r="G16" s="253">
        <f t="shared" ref="G16:G79" si="5">F16-E16</f>
        <v>83934.734235463664</v>
      </c>
      <c r="H16" s="254">
        <f t="shared" ref="H16:H79" si="6">G16/E16</f>
        <v>7.5599202012056619E-3</v>
      </c>
      <c r="I16" s="384">
        <f t="shared" si="3"/>
        <v>33.695196401229893</v>
      </c>
      <c r="J16" s="269">
        <v>443439.5488029861</v>
      </c>
      <c r="K16" s="270">
        <v>464111.86453743564</v>
      </c>
      <c r="L16" s="371">
        <v>413751.29628251819</v>
      </c>
      <c r="M16" s="271">
        <f t="shared" ref="M16:M79" si="7">(L16-K16)/C16</f>
        <v>-20.217008532684645</v>
      </c>
      <c r="N16" s="272">
        <v>50352.41096800987</v>
      </c>
      <c r="O16" s="273">
        <v>63984.426586736838</v>
      </c>
      <c r="P16" s="380">
        <v>30410.714416795221</v>
      </c>
      <c r="Q16" s="381">
        <f t="shared" si="4"/>
        <v>-13.478005688455085</v>
      </c>
      <c r="R16" s="362">
        <v>17</v>
      </c>
    </row>
    <row r="17" spans="1:18" ht="14.4">
      <c r="A17">
        <v>10</v>
      </c>
      <c r="B17" t="s">
        <v>11</v>
      </c>
      <c r="C17" s="311">
        <v>11197</v>
      </c>
      <c r="D17" s="260">
        <v>51634765.290262803</v>
      </c>
      <c r="E17" s="264">
        <v>51725475.029523417</v>
      </c>
      <c r="F17" s="372">
        <v>51680263</v>
      </c>
      <c r="G17" s="253">
        <f t="shared" si="5"/>
        <v>-45212.029523417354</v>
      </c>
      <c r="H17" s="254">
        <f t="shared" si="6"/>
        <v>-8.7407664207262716E-4</v>
      </c>
      <c r="I17" s="384">
        <f t="shared" si="3"/>
        <v>-4.037869922605819</v>
      </c>
      <c r="J17" s="269">
        <v>476650.52694299136</v>
      </c>
      <c r="K17" s="270">
        <v>422267.45384994568</v>
      </c>
      <c r="L17" s="371">
        <v>449394.50858596608</v>
      </c>
      <c r="M17" s="271">
        <f t="shared" si="7"/>
        <v>2.4227073980548712</v>
      </c>
      <c r="N17" s="272">
        <v>-585219.92621367669</v>
      </c>
      <c r="O17" s="273">
        <v>-622231.04279583937</v>
      </c>
      <c r="P17" s="380">
        <v>-604146.33963847859</v>
      </c>
      <c r="Q17" s="381">
        <f t="shared" si="4"/>
        <v>1.6151382653711515</v>
      </c>
      <c r="R17" s="362">
        <v>14</v>
      </c>
    </row>
    <row r="18" spans="1:18" ht="14.4">
      <c r="A18">
        <v>16</v>
      </c>
      <c r="B18" t="s">
        <v>12</v>
      </c>
      <c r="C18" s="311">
        <v>8033</v>
      </c>
      <c r="D18" s="260">
        <v>30109033.453446791</v>
      </c>
      <c r="E18" s="264">
        <v>30528531.587904789</v>
      </c>
      <c r="F18" s="372">
        <v>30501769</v>
      </c>
      <c r="G18" s="253">
        <f t="shared" si="5"/>
        <v>-26762.587904788554</v>
      </c>
      <c r="H18" s="254">
        <f t="shared" si="6"/>
        <v>-8.7664183348378671E-4</v>
      </c>
      <c r="I18" s="384">
        <f t="shared" si="3"/>
        <v>-3.3315807176383112</v>
      </c>
      <c r="J18" s="269">
        <v>3540836.0920584123</v>
      </c>
      <c r="K18" s="270">
        <v>3289149.4046717775</v>
      </c>
      <c r="L18" s="371">
        <v>3305207.0963274743</v>
      </c>
      <c r="M18" s="271">
        <f t="shared" si="7"/>
        <v>1.9989657233532723</v>
      </c>
      <c r="N18" s="272">
        <v>3051370.3678099574</v>
      </c>
      <c r="O18" s="273">
        <v>2883363.7930620397</v>
      </c>
      <c r="P18" s="380">
        <v>2894068.920832519</v>
      </c>
      <c r="Q18" s="381">
        <f t="shared" si="4"/>
        <v>1.3326438155706837</v>
      </c>
      <c r="R18" s="362">
        <v>7</v>
      </c>
    </row>
    <row r="19" spans="1:18" ht="14.4">
      <c r="A19">
        <v>18</v>
      </c>
      <c r="B19" t="s">
        <v>13</v>
      </c>
      <c r="C19" s="311">
        <v>4847</v>
      </c>
      <c r="D19" s="260">
        <v>17008779.166037172</v>
      </c>
      <c r="E19" s="264">
        <v>16691736.25155622</v>
      </c>
      <c r="F19" s="372">
        <v>16677116</v>
      </c>
      <c r="G19" s="253">
        <f t="shared" si="5"/>
        <v>-14620.251556219533</v>
      </c>
      <c r="H19" s="254">
        <f t="shared" si="6"/>
        <v>-8.7589759003389744E-4</v>
      </c>
      <c r="I19" s="384">
        <f t="shared" si="3"/>
        <v>-3.0163506408540401</v>
      </c>
      <c r="J19" s="269">
        <v>-654209.03827579878</v>
      </c>
      <c r="K19" s="270">
        <v>-463971.9361565389</v>
      </c>
      <c r="L19" s="371">
        <v>-455199.6460995652</v>
      </c>
      <c r="M19" s="271">
        <f t="shared" si="7"/>
        <v>1.8098390874713628</v>
      </c>
      <c r="N19" s="272">
        <v>-460779.97007387754</v>
      </c>
      <c r="O19" s="273">
        <v>-334155.84525390354</v>
      </c>
      <c r="P19" s="380">
        <v>-328307.6518825799</v>
      </c>
      <c r="Q19" s="381">
        <f t="shared" si="4"/>
        <v>1.2065593916491923</v>
      </c>
      <c r="R19" s="362">
        <v>1</v>
      </c>
    </row>
    <row r="20" spans="1:18" ht="14.4">
      <c r="A20">
        <v>19</v>
      </c>
      <c r="B20" t="s">
        <v>14</v>
      </c>
      <c r="C20" s="311">
        <v>3955</v>
      </c>
      <c r="D20" s="260">
        <v>13013716.569386637</v>
      </c>
      <c r="E20" s="264">
        <v>13144646.300257947</v>
      </c>
      <c r="F20" s="372">
        <v>13219629</v>
      </c>
      <c r="G20" s="253">
        <f t="shared" si="5"/>
        <v>74982.699742052704</v>
      </c>
      <c r="H20" s="254">
        <f t="shared" si="6"/>
        <v>5.7044288624625268E-3</v>
      </c>
      <c r="I20" s="384">
        <f t="shared" si="3"/>
        <v>18.958963272326852</v>
      </c>
      <c r="J20" s="269">
        <v>33268.479509035387</v>
      </c>
      <c r="K20" s="270">
        <v>-45285.652622894806</v>
      </c>
      <c r="L20" s="371">
        <v>-90275.155369053187</v>
      </c>
      <c r="M20" s="271">
        <f t="shared" si="7"/>
        <v>-11.375348355539414</v>
      </c>
      <c r="N20" s="272">
        <v>-282630.19735595456</v>
      </c>
      <c r="O20" s="273">
        <v>-335065.10900796513</v>
      </c>
      <c r="P20" s="380">
        <v>-365058.11083873111</v>
      </c>
      <c r="Q20" s="381">
        <f t="shared" si="4"/>
        <v>-7.5835655703580223</v>
      </c>
      <c r="R20" s="362">
        <v>2</v>
      </c>
    </row>
    <row r="21" spans="1:18" ht="14.4">
      <c r="A21">
        <v>20</v>
      </c>
      <c r="B21" t="s">
        <v>15</v>
      </c>
      <c r="C21" s="311">
        <v>16467</v>
      </c>
      <c r="D21" s="260">
        <v>63080316.158327311</v>
      </c>
      <c r="E21" s="264">
        <v>62877563.137304842</v>
      </c>
      <c r="F21" s="372">
        <v>62822680</v>
      </c>
      <c r="G21" s="253">
        <f t="shared" si="5"/>
        <v>-54883.137304842472</v>
      </c>
      <c r="H21" s="254">
        <f t="shared" si="6"/>
        <v>-8.7285725728579759E-4</v>
      </c>
      <c r="I21" s="384">
        <f t="shared" si="3"/>
        <v>-3.3329165789058401</v>
      </c>
      <c r="J21" s="269">
        <v>-1714207.2295931785</v>
      </c>
      <c r="K21" s="270">
        <v>-1592564.1663530697</v>
      </c>
      <c r="L21" s="371">
        <v>-1559634.2949535965</v>
      </c>
      <c r="M21" s="271">
        <f t="shared" si="7"/>
        <v>1.9997492803469463</v>
      </c>
      <c r="N21" s="272">
        <v>-1810467.7290828938</v>
      </c>
      <c r="O21" s="273">
        <v>-1729217.7561641075</v>
      </c>
      <c r="P21" s="380">
        <v>-1707264.5085644324</v>
      </c>
      <c r="Q21" s="381">
        <f t="shared" si="4"/>
        <v>1.3331661868995619</v>
      </c>
      <c r="R21" s="362">
        <v>6</v>
      </c>
    </row>
    <row r="22" spans="1:18" ht="14.4">
      <c r="A22">
        <v>46</v>
      </c>
      <c r="B22" t="s">
        <v>16</v>
      </c>
      <c r="C22" s="311">
        <v>1362</v>
      </c>
      <c r="D22" s="260">
        <v>6771294.3231260153</v>
      </c>
      <c r="E22" s="264">
        <v>6551081.1593600512</v>
      </c>
      <c r="F22" s="372">
        <v>6545360</v>
      </c>
      <c r="G22" s="253">
        <f t="shared" si="5"/>
        <v>-5721.1593600511551</v>
      </c>
      <c r="H22" s="254">
        <f t="shared" si="6"/>
        <v>-8.7331529267911439E-4</v>
      </c>
      <c r="I22" s="384">
        <f t="shared" si="3"/>
        <v>-4.2005575330772063</v>
      </c>
      <c r="J22" s="269">
        <v>287606.2565008594</v>
      </c>
      <c r="K22" s="270">
        <v>419736.89852684824</v>
      </c>
      <c r="L22" s="371">
        <v>423169.38777901919</v>
      </c>
      <c r="M22" s="271">
        <f t="shared" si="7"/>
        <v>2.520183004530804</v>
      </c>
      <c r="N22" s="272">
        <v>251018.86551231984</v>
      </c>
      <c r="O22" s="273">
        <v>339057.47909908701</v>
      </c>
      <c r="P22" s="380">
        <v>341345.80526720308</v>
      </c>
      <c r="Q22" s="381">
        <f t="shared" si="4"/>
        <v>1.6801220030220747</v>
      </c>
      <c r="R22" s="362">
        <v>10</v>
      </c>
    </row>
    <row r="23" spans="1:18" ht="14.4">
      <c r="A23">
        <v>47</v>
      </c>
      <c r="B23" t="s">
        <v>17</v>
      </c>
      <c r="C23" s="311">
        <v>1789</v>
      </c>
      <c r="D23" s="260">
        <v>9525690.1012409758</v>
      </c>
      <c r="E23" s="264">
        <v>9676633.9858630728</v>
      </c>
      <c r="F23" s="372">
        <v>9507200</v>
      </c>
      <c r="G23" s="253">
        <f t="shared" si="5"/>
        <v>-169433.9858630728</v>
      </c>
      <c r="H23" s="254">
        <f t="shared" si="6"/>
        <v>-1.7509599527129448E-2</v>
      </c>
      <c r="I23" s="384">
        <f t="shared" si="3"/>
        <v>-94.708767950292227</v>
      </c>
      <c r="J23" s="269">
        <v>-51229.996352340473</v>
      </c>
      <c r="K23" s="270">
        <v>-141790.16410520035</v>
      </c>
      <c r="L23" s="371">
        <v>-40129.627860742439</v>
      </c>
      <c r="M23" s="271">
        <f t="shared" si="7"/>
        <v>56.825341668226891</v>
      </c>
      <c r="N23" s="272">
        <v>661688.988545798</v>
      </c>
      <c r="O23" s="273">
        <v>601206.64562627277</v>
      </c>
      <c r="P23" s="380">
        <v>668980.33645591384</v>
      </c>
      <c r="Q23" s="381">
        <f t="shared" si="4"/>
        <v>37.883561112152641</v>
      </c>
      <c r="R23" s="362">
        <v>19</v>
      </c>
    </row>
    <row r="24" spans="1:18" ht="14.4">
      <c r="A24">
        <v>49</v>
      </c>
      <c r="B24" t="s">
        <v>18</v>
      </c>
      <c r="C24" s="311">
        <v>297132</v>
      </c>
      <c r="D24" s="260">
        <v>873784054.51771605</v>
      </c>
      <c r="E24" s="264">
        <v>875476216.87866199</v>
      </c>
      <c r="F24" s="372">
        <v>874710311</v>
      </c>
      <c r="G24" s="253">
        <f t="shared" si="5"/>
        <v>-765905.87866199017</v>
      </c>
      <c r="H24" s="254">
        <f t="shared" si="6"/>
        <v>-8.748448717346962E-4</v>
      </c>
      <c r="I24" s="384">
        <f t="shared" si="3"/>
        <v>-2.5776620446871767</v>
      </c>
      <c r="J24" s="269">
        <v>86211520.689616755</v>
      </c>
      <c r="K24" s="270">
        <v>85195291.673805296</v>
      </c>
      <c r="L24" s="371">
        <v>85654835.328998104</v>
      </c>
      <c r="M24" s="271">
        <f t="shared" si="7"/>
        <v>1.5465976575825131</v>
      </c>
      <c r="N24" s="272">
        <v>31016317.082619712</v>
      </c>
      <c r="O24" s="273">
        <v>30355292.004543334</v>
      </c>
      <c r="P24" s="380">
        <v>30661654.44133902</v>
      </c>
      <c r="Q24" s="381">
        <f t="shared" si="4"/>
        <v>1.0310651050566262</v>
      </c>
      <c r="R24" s="362">
        <v>1</v>
      </c>
    </row>
    <row r="25" spans="1:18" ht="14.4">
      <c r="A25">
        <v>50</v>
      </c>
      <c r="B25" t="s">
        <v>19</v>
      </c>
      <c r="C25" s="311">
        <v>11417</v>
      </c>
      <c r="D25" s="260">
        <v>46167067.092834122</v>
      </c>
      <c r="E25" s="264">
        <v>47101613.093892947</v>
      </c>
      <c r="F25" s="372">
        <v>47060327</v>
      </c>
      <c r="G25" s="253">
        <f t="shared" si="5"/>
        <v>-41286.093892946839</v>
      </c>
      <c r="H25" s="254">
        <f t="shared" si="6"/>
        <v>-8.765324833068163E-4</v>
      </c>
      <c r="I25" s="384">
        <f t="shared" si="3"/>
        <v>-3.6161946126781852</v>
      </c>
      <c r="J25" s="269">
        <v>628306.45732506737</v>
      </c>
      <c r="K25" s="270">
        <v>67603.767387514294</v>
      </c>
      <c r="L25" s="371">
        <v>92375.646514763721</v>
      </c>
      <c r="M25" s="271">
        <f t="shared" si="7"/>
        <v>2.1697362816194645</v>
      </c>
      <c r="N25" s="272">
        <v>418013.66582588805</v>
      </c>
      <c r="O25" s="273">
        <v>43771.711901477684</v>
      </c>
      <c r="P25" s="380">
        <v>60286.297986327292</v>
      </c>
      <c r="Q25" s="381">
        <f t="shared" si="4"/>
        <v>1.4464908544144355</v>
      </c>
      <c r="R25" s="362">
        <v>4</v>
      </c>
    </row>
    <row r="26" spans="1:18" ht="14.4">
      <c r="A26">
        <v>51</v>
      </c>
      <c r="B26" t="s">
        <v>20</v>
      </c>
      <c r="C26" s="311">
        <v>9334</v>
      </c>
      <c r="D26" s="260">
        <v>40881673.986657552</v>
      </c>
      <c r="E26" s="264">
        <v>40671741.466566496</v>
      </c>
      <c r="F26" s="372">
        <v>40636190</v>
      </c>
      <c r="G26" s="253">
        <f t="shared" si="5"/>
        <v>-35551.466566495597</v>
      </c>
      <c r="H26" s="254">
        <f t="shared" si="6"/>
        <v>-8.7410731098691867E-4</v>
      </c>
      <c r="I26" s="384">
        <f t="shared" si="3"/>
        <v>-3.8088136454355688</v>
      </c>
      <c r="J26" s="269">
        <v>-4112808.4434275771</v>
      </c>
      <c r="K26" s="270">
        <v>-3986811.8517787382</v>
      </c>
      <c r="L26" s="371">
        <v>-3965481.1848943904</v>
      </c>
      <c r="M26" s="271">
        <f t="shared" si="7"/>
        <v>2.2852653615114416</v>
      </c>
      <c r="N26" s="269">
        <v>-4570243.0447092988</v>
      </c>
      <c r="O26" s="270">
        <v>-4486900.496409703</v>
      </c>
      <c r="P26" s="371">
        <v>-4472680.0518201273</v>
      </c>
      <c r="Q26" s="381">
        <f t="shared" si="4"/>
        <v>1.5235102410087586</v>
      </c>
      <c r="R26" s="362">
        <v>4</v>
      </c>
    </row>
    <row r="27" spans="1:18" ht="14.4">
      <c r="A27">
        <v>52</v>
      </c>
      <c r="B27" t="s">
        <v>21</v>
      </c>
      <c r="C27" s="311">
        <v>2404</v>
      </c>
      <c r="D27" s="260">
        <v>10574353.917699166</v>
      </c>
      <c r="E27" s="264">
        <v>10771293.083987545</v>
      </c>
      <c r="F27" s="372">
        <v>10761890</v>
      </c>
      <c r="G27" s="253">
        <f t="shared" si="5"/>
        <v>-9403.083987545222</v>
      </c>
      <c r="H27" s="254">
        <f t="shared" si="6"/>
        <v>-8.729763375878905E-4</v>
      </c>
      <c r="I27" s="384">
        <f t="shared" si="3"/>
        <v>-3.9114326071319558</v>
      </c>
      <c r="J27" s="269">
        <v>699286.65500140435</v>
      </c>
      <c r="K27" s="270">
        <v>581125.81750542601</v>
      </c>
      <c r="L27" s="371">
        <v>586767.76662889076</v>
      </c>
      <c r="M27" s="271">
        <f t="shared" si="7"/>
        <v>2.3469006337207809</v>
      </c>
      <c r="N27" s="272">
        <v>368478.99197772512</v>
      </c>
      <c r="O27" s="273">
        <v>289658.05909627536</v>
      </c>
      <c r="P27" s="380">
        <v>293419.35851192137</v>
      </c>
      <c r="Q27" s="381">
        <f t="shared" si="4"/>
        <v>1.5646004224816989</v>
      </c>
      <c r="R27" s="362">
        <v>14</v>
      </c>
    </row>
    <row r="28" spans="1:18" ht="14.4">
      <c r="A28">
        <v>61</v>
      </c>
      <c r="B28" t="s">
        <v>22</v>
      </c>
      <c r="C28" s="311">
        <v>16573</v>
      </c>
      <c r="D28" s="260">
        <v>73155528.391956121</v>
      </c>
      <c r="E28" s="264">
        <v>73187345.359798387</v>
      </c>
      <c r="F28" s="372">
        <v>73504597</v>
      </c>
      <c r="G28" s="253">
        <f t="shared" si="5"/>
        <v>317251.64020161331</v>
      </c>
      <c r="H28" s="254">
        <f t="shared" si="6"/>
        <v>4.334788188339986E-3</v>
      </c>
      <c r="I28" s="384">
        <f t="shared" si="3"/>
        <v>19.142680275243666</v>
      </c>
      <c r="J28" s="269">
        <v>1546169.1417286361</v>
      </c>
      <c r="K28" s="270">
        <v>1527149.3610316855</v>
      </c>
      <c r="L28" s="371">
        <v>1336798.4277311836</v>
      </c>
      <c r="M28" s="271">
        <f t="shared" si="7"/>
        <v>-11.485605098684722</v>
      </c>
      <c r="N28" s="272">
        <v>2133623.5484488965</v>
      </c>
      <c r="O28" s="273">
        <v>2119699.7587091289</v>
      </c>
      <c r="P28" s="380">
        <v>1992799.1365088173</v>
      </c>
      <c r="Q28" s="381">
        <f t="shared" si="4"/>
        <v>-7.657070065788429</v>
      </c>
      <c r="R28" s="362">
        <v>5</v>
      </c>
    </row>
    <row r="29" spans="1:18" ht="14.4">
      <c r="A29">
        <v>69</v>
      </c>
      <c r="B29" t="s">
        <v>23</v>
      </c>
      <c r="C29" s="311">
        <v>6802</v>
      </c>
      <c r="D29" s="260">
        <v>32941395.694000997</v>
      </c>
      <c r="E29" s="264">
        <v>32690304.2276957</v>
      </c>
      <c r="F29" s="372">
        <v>32661655</v>
      </c>
      <c r="G29" s="253">
        <f t="shared" si="5"/>
        <v>-28649.227695699781</v>
      </c>
      <c r="H29" s="254">
        <f t="shared" si="6"/>
        <v>-8.7638302464703713E-4</v>
      </c>
      <c r="I29" s="384">
        <f t="shared" si="3"/>
        <v>-4.2118829308585388</v>
      </c>
      <c r="J29" s="269">
        <v>-1514006.079808255</v>
      </c>
      <c r="K29" s="270">
        <v>-1363322.0885474668</v>
      </c>
      <c r="L29" s="371">
        <v>-1346132.7263176125</v>
      </c>
      <c r="M29" s="271">
        <f t="shared" si="7"/>
        <v>2.5271041208253946</v>
      </c>
      <c r="N29" s="272">
        <v>-1730207.9637557166</v>
      </c>
      <c r="O29" s="273">
        <v>-1630266.3560732319</v>
      </c>
      <c r="P29" s="380">
        <v>-1618806.7812533176</v>
      </c>
      <c r="Q29" s="381">
        <f t="shared" si="4"/>
        <v>1.6847360805519402</v>
      </c>
      <c r="R29" s="362">
        <v>17</v>
      </c>
    </row>
    <row r="30" spans="1:18" ht="14.4">
      <c r="A30">
        <v>71</v>
      </c>
      <c r="B30" t="s">
        <v>24</v>
      </c>
      <c r="C30" s="311">
        <v>6613</v>
      </c>
      <c r="D30" s="260">
        <v>29998502.654877216</v>
      </c>
      <c r="E30" s="264">
        <v>30963570.946833599</v>
      </c>
      <c r="F30" s="372">
        <v>29831868</v>
      </c>
      <c r="G30" s="253">
        <f t="shared" si="5"/>
        <v>-1131702.9468335994</v>
      </c>
      <c r="H30" s="254">
        <f t="shared" si="6"/>
        <v>-3.6549497109903913E-2</v>
      </c>
      <c r="I30" s="384">
        <f t="shared" si="3"/>
        <v>-171.13306318366844</v>
      </c>
      <c r="J30" s="269">
        <v>16197.520077027812</v>
      </c>
      <c r="K30" s="270">
        <v>-562824.91019471909</v>
      </c>
      <c r="L30" s="371">
        <v>116196.85905073934</v>
      </c>
      <c r="M30" s="271">
        <f t="shared" si="7"/>
        <v>102.67983808339005</v>
      </c>
      <c r="N30" s="272">
        <v>-637115.25324471691</v>
      </c>
      <c r="O30" s="273">
        <v>-1023457.8866949854</v>
      </c>
      <c r="P30" s="380">
        <v>-570776.7071980047</v>
      </c>
      <c r="Q30" s="381">
        <f t="shared" si="4"/>
        <v>68.453225388927976</v>
      </c>
      <c r="R30" s="362">
        <v>17</v>
      </c>
    </row>
    <row r="31" spans="1:18" ht="14.4">
      <c r="A31">
        <v>72</v>
      </c>
      <c r="B31" t="s">
        <v>25</v>
      </c>
      <c r="C31" s="311">
        <v>950</v>
      </c>
      <c r="D31" s="260">
        <v>4634963.925847047</v>
      </c>
      <c r="E31" s="264">
        <v>4583312.976714001</v>
      </c>
      <c r="F31" s="372">
        <v>4579327</v>
      </c>
      <c r="G31" s="253">
        <f t="shared" si="5"/>
        <v>-3985.9767140010372</v>
      </c>
      <c r="H31" s="254">
        <f t="shared" si="6"/>
        <v>-8.696715092886318E-4</v>
      </c>
      <c r="I31" s="384">
        <f t="shared" si="3"/>
        <v>-4.1957649621063551</v>
      </c>
      <c r="J31" s="269">
        <v>-51925.98084717201</v>
      </c>
      <c r="K31" s="270">
        <v>-20935.032822800385</v>
      </c>
      <c r="L31" s="371">
        <v>-18543.602143970566</v>
      </c>
      <c r="M31" s="271">
        <f t="shared" si="7"/>
        <v>2.5172954513998103</v>
      </c>
      <c r="N31" s="272">
        <v>-2094.3321891822666</v>
      </c>
      <c r="O31" s="273">
        <v>18559.611118176494</v>
      </c>
      <c r="P31" s="380">
        <v>20153.898237397832</v>
      </c>
      <c r="Q31" s="381">
        <f t="shared" si="4"/>
        <v>1.6781969676014092</v>
      </c>
      <c r="R31" s="362">
        <v>17</v>
      </c>
    </row>
    <row r="32" spans="1:18" ht="14.4">
      <c r="A32">
        <v>74</v>
      </c>
      <c r="B32" t="s">
        <v>26</v>
      </c>
      <c r="C32" s="311">
        <v>1083</v>
      </c>
      <c r="D32" s="260">
        <v>5378418.4631964918</v>
      </c>
      <c r="E32" s="264">
        <v>5565264.0820690729</v>
      </c>
      <c r="F32" s="372">
        <v>5560372</v>
      </c>
      <c r="G32" s="253">
        <f t="shared" si="5"/>
        <v>-4892.0820690728724</v>
      </c>
      <c r="H32" s="254">
        <f t="shared" si="6"/>
        <v>-8.7903862187507862E-4</v>
      </c>
      <c r="I32" s="384">
        <f t="shared" si="3"/>
        <v>-4.5171579585160408</v>
      </c>
      <c r="J32" s="269">
        <v>234042.88213997387</v>
      </c>
      <c r="K32" s="270">
        <v>121941.45955002852</v>
      </c>
      <c r="L32" s="371">
        <v>124876.83825200844</v>
      </c>
      <c r="M32" s="271">
        <f t="shared" si="7"/>
        <v>2.7104143139242107</v>
      </c>
      <c r="N32" s="272">
        <v>101037.00889135765</v>
      </c>
      <c r="O32" s="273">
        <v>26197.615763389625</v>
      </c>
      <c r="P32" s="380">
        <v>28154.534898044585</v>
      </c>
      <c r="Q32" s="381">
        <f t="shared" si="4"/>
        <v>1.8069428759510247</v>
      </c>
      <c r="R32" s="362">
        <v>16</v>
      </c>
    </row>
    <row r="33" spans="1:18" ht="14.4">
      <c r="A33">
        <v>75</v>
      </c>
      <c r="B33" t="s">
        <v>27</v>
      </c>
      <c r="C33" s="311">
        <v>19702</v>
      </c>
      <c r="D33" s="260">
        <v>91292700.15491268</v>
      </c>
      <c r="E33" s="264">
        <v>92267180.973293751</v>
      </c>
      <c r="F33" s="372">
        <v>92186156</v>
      </c>
      <c r="G33" s="253">
        <f t="shared" si="5"/>
        <v>-81024.973293751478</v>
      </c>
      <c r="H33" s="254">
        <f t="shared" si="6"/>
        <v>-8.7815594276369766E-4</v>
      </c>
      <c r="I33" s="384">
        <f t="shared" si="3"/>
        <v>-4.1125252915313917</v>
      </c>
      <c r="J33" s="269">
        <v>-478063.67031347757</v>
      </c>
      <c r="K33" s="270">
        <v>-1062693.2260760528</v>
      </c>
      <c r="L33" s="371">
        <v>-1014078.494076492</v>
      </c>
      <c r="M33" s="271">
        <f t="shared" si="7"/>
        <v>2.4675023855223186</v>
      </c>
      <c r="N33" s="272">
        <v>1344675.0795458322</v>
      </c>
      <c r="O33" s="273">
        <v>953880.6831814202</v>
      </c>
      <c r="P33" s="380">
        <v>986290.50451448536</v>
      </c>
      <c r="Q33" s="381">
        <f t="shared" si="4"/>
        <v>1.6450015903494652</v>
      </c>
      <c r="R33" s="362">
        <v>8</v>
      </c>
    </row>
    <row r="34" spans="1:18" ht="14.4">
      <c r="A34">
        <v>77</v>
      </c>
      <c r="B34" t="s">
        <v>28</v>
      </c>
      <c r="C34" s="311">
        <v>4683</v>
      </c>
      <c r="D34" s="260">
        <v>23421915.529445425</v>
      </c>
      <c r="E34" s="264">
        <v>23388165.944837987</v>
      </c>
      <c r="F34" s="372">
        <v>23367730</v>
      </c>
      <c r="G34" s="253">
        <f t="shared" si="5"/>
        <v>-20435.944837987423</v>
      </c>
      <c r="H34" s="254">
        <f t="shared" si="6"/>
        <v>-8.7377286813281952E-4</v>
      </c>
      <c r="I34" s="384">
        <f t="shared" si="3"/>
        <v>-4.3638575353379077</v>
      </c>
      <c r="J34" s="269">
        <v>30098.38071286754</v>
      </c>
      <c r="K34" s="270">
        <v>50377.121388521999</v>
      </c>
      <c r="L34" s="371">
        <v>62638.926461373107</v>
      </c>
      <c r="M34" s="271">
        <f t="shared" si="7"/>
        <v>2.6183653796393567</v>
      </c>
      <c r="N34" s="272">
        <v>22914.591225701341</v>
      </c>
      <c r="O34" s="273">
        <v>35921.513207688673</v>
      </c>
      <c r="P34" s="380">
        <v>44096.0499229294</v>
      </c>
      <c r="Q34" s="381">
        <f t="shared" si="4"/>
        <v>1.7455769197609923</v>
      </c>
      <c r="R34" s="362">
        <v>13</v>
      </c>
    </row>
    <row r="35" spans="1:18" ht="14.4">
      <c r="A35">
        <v>78</v>
      </c>
      <c r="B35" t="s">
        <v>29</v>
      </c>
      <c r="C35" s="311">
        <v>7979</v>
      </c>
      <c r="D35" s="260">
        <v>38061668.409503132</v>
      </c>
      <c r="E35" s="264">
        <v>37565857.525574312</v>
      </c>
      <c r="F35" s="372">
        <v>37533113</v>
      </c>
      <c r="G35" s="253">
        <f t="shared" si="5"/>
        <v>-32744.525574311614</v>
      </c>
      <c r="H35" s="254">
        <f t="shared" si="6"/>
        <v>-8.7165654482982584E-4</v>
      </c>
      <c r="I35" s="384">
        <f t="shared" si="3"/>
        <v>-4.1038382722536175</v>
      </c>
      <c r="J35" s="269">
        <v>-1860289.7639129411</v>
      </c>
      <c r="K35" s="270">
        <v>-1562781.4202272503</v>
      </c>
      <c r="L35" s="371">
        <v>-1543134.5041248978</v>
      </c>
      <c r="M35" s="271">
        <f t="shared" si="7"/>
        <v>2.4623281241198836</v>
      </c>
      <c r="N35" s="272">
        <v>-558577.61072941707</v>
      </c>
      <c r="O35" s="273">
        <v>-360624.14647244877</v>
      </c>
      <c r="P35" s="380">
        <v>-347526.20240419992</v>
      </c>
      <c r="Q35" s="381">
        <f t="shared" si="4"/>
        <v>1.6415520827483205</v>
      </c>
      <c r="R35" s="362">
        <v>1</v>
      </c>
    </row>
    <row r="36" spans="1:18" ht="14.4">
      <c r="A36">
        <v>79</v>
      </c>
      <c r="B36" t="s">
        <v>30</v>
      </c>
      <c r="C36" s="311">
        <v>6785</v>
      </c>
      <c r="D36" s="260">
        <v>33223411.151279893</v>
      </c>
      <c r="E36" s="264">
        <v>33109336.704340436</v>
      </c>
      <c r="F36" s="372">
        <v>33080417</v>
      </c>
      <c r="G36" s="253">
        <f t="shared" si="5"/>
        <v>-28919.704340435565</v>
      </c>
      <c r="H36" s="254">
        <f t="shared" si="6"/>
        <v>-8.7346069776880688E-4</v>
      </c>
      <c r="I36" s="384">
        <f t="shared" si="3"/>
        <v>-4.2622998290988301</v>
      </c>
      <c r="J36" s="269">
        <v>-955835.02731453779</v>
      </c>
      <c r="K36" s="270">
        <v>-887363.86895321321</v>
      </c>
      <c r="L36" s="371">
        <v>-870011.97962409223</v>
      </c>
      <c r="M36" s="271">
        <f t="shared" si="7"/>
        <v>2.5573897316316851</v>
      </c>
      <c r="N36" s="272">
        <v>-890222.46590594621</v>
      </c>
      <c r="O36" s="273">
        <v>-845043.09667205124</v>
      </c>
      <c r="P36" s="380">
        <v>-833475.17045262607</v>
      </c>
      <c r="Q36" s="381">
        <f t="shared" si="4"/>
        <v>1.7049264877561039</v>
      </c>
      <c r="R36" s="362">
        <v>4</v>
      </c>
    </row>
    <row r="37" spans="1:18" ht="14.4">
      <c r="A37">
        <v>81</v>
      </c>
      <c r="B37" t="s">
        <v>31</v>
      </c>
      <c r="C37" s="311">
        <v>2621</v>
      </c>
      <c r="D37" s="260">
        <v>13748766.056122705</v>
      </c>
      <c r="E37" s="264">
        <v>13767688.363923891</v>
      </c>
      <c r="F37" s="372">
        <v>13755684</v>
      </c>
      <c r="G37" s="253">
        <f t="shared" si="5"/>
        <v>-12004.363923890516</v>
      </c>
      <c r="H37" s="254">
        <f t="shared" si="6"/>
        <v>-8.7192298420598377E-4</v>
      </c>
      <c r="I37" s="384">
        <f t="shared" si="3"/>
        <v>-4.5800701731745574</v>
      </c>
      <c r="J37" s="269">
        <v>294256.02789829951</v>
      </c>
      <c r="K37" s="270">
        <v>282913.28108364216</v>
      </c>
      <c r="L37" s="371">
        <v>290115.99736029241</v>
      </c>
      <c r="M37" s="271">
        <f t="shared" si="7"/>
        <v>2.7480794645746887</v>
      </c>
      <c r="N37" s="272">
        <v>415602.10805156146</v>
      </c>
      <c r="O37" s="273">
        <v>407852.3106152619</v>
      </c>
      <c r="P37" s="380">
        <v>412654.12146636535</v>
      </c>
      <c r="Q37" s="381">
        <f t="shared" si="4"/>
        <v>1.8320529763843767</v>
      </c>
      <c r="R37" s="362">
        <v>7</v>
      </c>
    </row>
    <row r="38" spans="1:18" ht="14.4">
      <c r="A38">
        <v>82</v>
      </c>
      <c r="B38" t="s">
        <v>32</v>
      </c>
      <c r="C38" s="311">
        <v>9405</v>
      </c>
      <c r="D38" s="260">
        <v>32556224.451767314</v>
      </c>
      <c r="E38" s="264">
        <v>31429831.150283571</v>
      </c>
      <c r="F38" s="372">
        <v>31402359</v>
      </c>
      <c r="G38" s="253">
        <f t="shared" si="5"/>
        <v>-27472.150283571333</v>
      </c>
      <c r="H38" s="254">
        <f t="shared" si="6"/>
        <v>-8.7407883778349441E-4</v>
      </c>
      <c r="I38" s="384">
        <f t="shared" si="3"/>
        <v>-2.9210154474823322</v>
      </c>
      <c r="J38" s="269">
        <v>-343848.49388263217</v>
      </c>
      <c r="K38" s="270">
        <v>331989.64259877818</v>
      </c>
      <c r="L38" s="371">
        <v>348473.04083571001</v>
      </c>
      <c r="M38" s="271">
        <f t="shared" si="7"/>
        <v>1.7526207588444258</v>
      </c>
      <c r="N38" s="272">
        <v>-363514.71816452115</v>
      </c>
      <c r="O38" s="273">
        <v>87005.951180288175</v>
      </c>
      <c r="P38" s="380">
        <v>97994.88333825834</v>
      </c>
      <c r="Q38" s="381">
        <f t="shared" si="4"/>
        <v>1.1684138392312775</v>
      </c>
      <c r="R38" s="362">
        <v>5</v>
      </c>
    </row>
    <row r="39" spans="1:18" ht="14.4">
      <c r="A39">
        <v>86</v>
      </c>
      <c r="B39" t="s">
        <v>33</v>
      </c>
      <c r="C39" s="311">
        <v>8143</v>
      </c>
      <c r="D39" s="260">
        <v>29073717.432250563</v>
      </c>
      <c r="E39" s="264">
        <v>30019008.269818343</v>
      </c>
      <c r="F39" s="372">
        <v>29370730</v>
      </c>
      <c r="G39" s="253">
        <f t="shared" si="5"/>
        <v>-648278.26981834322</v>
      </c>
      <c r="H39" s="254">
        <f t="shared" si="6"/>
        <v>-2.1595592498974525E-2</v>
      </c>
      <c r="I39" s="384">
        <f t="shared" si="3"/>
        <v>-79.611724157969206</v>
      </c>
      <c r="J39" s="269">
        <v>424456.15068637562</v>
      </c>
      <c r="K39" s="270">
        <v>-142704.51861403964</v>
      </c>
      <c r="L39" s="371">
        <v>246262.38394632383</v>
      </c>
      <c r="M39" s="271">
        <f t="shared" si="7"/>
        <v>47.767027208690095</v>
      </c>
      <c r="N39" s="272">
        <v>73612.803466450918</v>
      </c>
      <c r="O39" s="273">
        <v>-304738.73642714124</v>
      </c>
      <c r="P39" s="380">
        <v>-45427.468053555327</v>
      </c>
      <c r="Q39" s="381">
        <f t="shared" si="4"/>
        <v>31.84468480579466</v>
      </c>
      <c r="R39" s="362">
        <v>5</v>
      </c>
    </row>
    <row r="40" spans="1:18" ht="14.4">
      <c r="A40">
        <v>90</v>
      </c>
      <c r="B40" t="s">
        <v>34</v>
      </c>
      <c r="C40" s="311">
        <v>3136</v>
      </c>
      <c r="D40" s="260">
        <v>18471379.153836984</v>
      </c>
      <c r="E40" s="264">
        <v>18540258.750296805</v>
      </c>
      <c r="F40" s="372">
        <v>18524108</v>
      </c>
      <c r="G40" s="253">
        <f t="shared" si="5"/>
        <v>-16150.750296805054</v>
      </c>
      <c r="H40" s="254">
        <f t="shared" si="6"/>
        <v>-8.7111784761615058E-4</v>
      </c>
      <c r="I40" s="384">
        <f t="shared" si="3"/>
        <v>-5.1501117017873259</v>
      </c>
      <c r="J40" s="269">
        <v>125733.8554724703</v>
      </c>
      <c r="K40" s="270">
        <v>84423.867727200603</v>
      </c>
      <c r="L40" s="371">
        <v>94114.218245721509</v>
      </c>
      <c r="M40" s="271">
        <f t="shared" si="7"/>
        <v>3.090035241875289</v>
      </c>
      <c r="N40" s="272">
        <v>-653862.3517834699</v>
      </c>
      <c r="O40" s="273">
        <v>-681716.3336922609</v>
      </c>
      <c r="P40" s="380">
        <v>-675256.10001324408</v>
      </c>
      <c r="Q40" s="381">
        <f t="shared" si="4"/>
        <v>2.0600234945844451</v>
      </c>
      <c r="R40" s="362">
        <v>12</v>
      </c>
    </row>
    <row r="41" spans="1:18" ht="14.4">
      <c r="A41">
        <v>91</v>
      </c>
      <c r="B41" t="s">
        <v>35</v>
      </c>
      <c r="C41" s="311">
        <v>658457</v>
      </c>
      <c r="D41" s="260">
        <v>2473030439.3196907</v>
      </c>
      <c r="E41" s="264">
        <v>2460597214.6330357</v>
      </c>
      <c r="F41" s="372">
        <v>2454035742</v>
      </c>
      <c r="G41" s="253">
        <f t="shared" si="5"/>
        <v>-6561472.6330356598</v>
      </c>
      <c r="H41" s="254">
        <f t="shared" si="6"/>
        <v>-2.6666179226794797E-3</v>
      </c>
      <c r="I41" s="384">
        <f t="shared" si="3"/>
        <v>-9.964921981292111</v>
      </c>
      <c r="J41" s="269">
        <v>-18377841.017744798</v>
      </c>
      <c r="K41" s="270">
        <v>-10917864.07249089</v>
      </c>
      <c r="L41" s="371">
        <v>-6980980.3654889707</v>
      </c>
      <c r="M41" s="271">
        <f t="shared" si="7"/>
        <v>5.9789533819245886</v>
      </c>
      <c r="N41" s="272">
        <v>-84284775.365142062</v>
      </c>
      <c r="O41" s="273">
        <v>-79312201.877064124</v>
      </c>
      <c r="P41" s="380">
        <v>-76687612.739061773</v>
      </c>
      <c r="Q41" s="381">
        <f t="shared" si="4"/>
        <v>3.9859689212846865</v>
      </c>
      <c r="R41" s="362">
        <v>1</v>
      </c>
    </row>
    <row r="42" spans="1:18" ht="14.4">
      <c r="A42">
        <v>92</v>
      </c>
      <c r="B42" t="s">
        <v>36</v>
      </c>
      <c r="C42" s="311">
        <v>239206</v>
      </c>
      <c r="D42" s="260">
        <v>763855474.78336561</v>
      </c>
      <c r="E42" s="264">
        <v>772623518.07798827</v>
      </c>
      <c r="F42" s="372">
        <v>771951938</v>
      </c>
      <c r="G42" s="253">
        <f t="shared" si="5"/>
        <v>-671580.07798826694</v>
      </c>
      <c r="H42" s="254">
        <f t="shared" si="6"/>
        <v>-8.6922034118106916E-4</v>
      </c>
      <c r="I42" s="384">
        <f t="shared" si="3"/>
        <v>-2.807538598481087</v>
      </c>
      <c r="J42" s="269">
        <v>-22836374.691326935</v>
      </c>
      <c r="K42" s="270">
        <v>-28097555.080177408</v>
      </c>
      <c r="L42" s="371">
        <v>-27694606.953011636</v>
      </c>
      <c r="M42" s="271">
        <f t="shared" si="7"/>
        <v>1.6845234950869628</v>
      </c>
      <c r="N42" s="272">
        <v>138698.57291792423</v>
      </c>
      <c r="O42" s="273">
        <v>-3362492.7203781386</v>
      </c>
      <c r="P42" s="380">
        <v>-3093860.6356005617</v>
      </c>
      <c r="Q42" s="381">
        <f t="shared" si="4"/>
        <v>1.123015663392962</v>
      </c>
      <c r="R42" s="362">
        <v>1</v>
      </c>
    </row>
    <row r="43" spans="1:18" ht="14.4">
      <c r="A43">
        <v>97</v>
      </c>
      <c r="B43" t="s">
        <v>37</v>
      </c>
      <c r="C43" s="311">
        <v>2131</v>
      </c>
      <c r="D43" s="260">
        <v>10110301.645743335</v>
      </c>
      <c r="E43" s="264">
        <v>10947373.413811971</v>
      </c>
      <c r="F43" s="372">
        <v>10937822</v>
      </c>
      <c r="G43" s="253">
        <f t="shared" si="5"/>
        <v>-9551.4138119705021</v>
      </c>
      <c r="H43" s="254">
        <f t="shared" si="6"/>
        <v>-8.7248451760307832E-4</v>
      </c>
      <c r="I43" s="384">
        <f t="shared" si="3"/>
        <v>-4.4821275513704846</v>
      </c>
      <c r="J43" s="269">
        <v>179302.23141044893</v>
      </c>
      <c r="K43" s="270">
        <v>-322932.87027874705</v>
      </c>
      <c r="L43" s="371">
        <v>-317202.09788532177</v>
      </c>
      <c r="M43" s="271">
        <f t="shared" si="7"/>
        <v>2.6892409166707116</v>
      </c>
      <c r="N43" s="272">
        <v>602458.74507713842</v>
      </c>
      <c r="O43" s="273">
        <v>267494.7093766068</v>
      </c>
      <c r="P43" s="380">
        <v>271315.2243055604</v>
      </c>
      <c r="Q43" s="381">
        <f t="shared" si="4"/>
        <v>1.7928272777820768</v>
      </c>
      <c r="R43" s="362">
        <v>10</v>
      </c>
    </row>
    <row r="44" spans="1:18" ht="14.4">
      <c r="A44">
        <v>98</v>
      </c>
      <c r="B44" t="s">
        <v>38</v>
      </c>
      <c r="C44" s="311">
        <v>23090</v>
      </c>
      <c r="D44" s="260">
        <v>84226501.96672143</v>
      </c>
      <c r="E44" s="264">
        <v>83044593.588703632</v>
      </c>
      <c r="F44" s="372">
        <v>82971748</v>
      </c>
      <c r="G44" s="253">
        <f t="shared" si="5"/>
        <v>-72845.588703632355</v>
      </c>
      <c r="H44" s="254">
        <f t="shared" si="6"/>
        <v>-8.7718640739475396E-4</v>
      </c>
      <c r="I44" s="384">
        <f t="shared" si="3"/>
        <v>-3.1548544263158229</v>
      </c>
      <c r="J44" s="269">
        <v>3582516.325393742</v>
      </c>
      <c r="K44" s="270">
        <v>4291718.914459642</v>
      </c>
      <c r="L44" s="371">
        <v>4335426.4234630624</v>
      </c>
      <c r="M44" s="271">
        <f t="shared" si="7"/>
        <v>1.8929194024868063</v>
      </c>
      <c r="N44" s="269">
        <v>2528114.0829214337</v>
      </c>
      <c r="O44" s="270">
        <v>2999898.7102496079</v>
      </c>
      <c r="P44" s="371">
        <v>3029037.0495852563</v>
      </c>
      <c r="Q44" s="381">
        <f t="shared" si="4"/>
        <v>1.2619462683260434</v>
      </c>
      <c r="R44" s="362">
        <v>7</v>
      </c>
    </row>
    <row r="45" spans="1:18" ht="14.4">
      <c r="A45">
        <v>102</v>
      </c>
      <c r="B45" t="s">
        <v>39</v>
      </c>
      <c r="C45" s="311">
        <v>9870</v>
      </c>
      <c r="D45" s="260">
        <v>39996584.14203544</v>
      </c>
      <c r="E45" s="264">
        <v>39925562.880822428</v>
      </c>
      <c r="F45" s="372">
        <v>39890533</v>
      </c>
      <c r="G45" s="253">
        <f t="shared" si="5"/>
        <v>-35029.880822427571</v>
      </c>
      <c r="H45" s="254">
        <f t="shared" si="6"/>
        <v>-8.7737976110672654E-4</v>
      </c>
      <c r="I45" s="384">
        <f t="shared" si="3"/>
        <v>-3.5491267297292373</v>
      </c>
      <c r="J45" s="269">
        <v>984515.62336790236</v>
      </c>
      <c r="K45" s="270">
        <v>1027152.5103559718</v>
      </c>
      <c r="L45" s="371">
        <v>1048170.5654000834</v>
      </c>
      <c r="M45" s="271">
        <f t="shared" si="7"/>
        <v>2.1294888595857833</v>
      </c>
      <c r="N45" s="272">
        <v>618463.79893695342</v>
      </c>
      <c r="O45" s="273">
        <v>646462.01960280049</v>
      </c>
      <c r="P45" s="380">
        <v>660474.0562988912</v>
      </c>
      <c r="Q45" s="381">
        <f t="shared" si="4"/>
        <v>1.4196592397255028</v>
      </c>
      <c r="R45" s="362">
        <v>4</v>
      </c>
    </row>
    <row r="46" spans="1:18" ht="14.4">
      <c r="A46">
        <v>103</v>
      </c>
      <c r="B46" t="s">
        <v>40</v>
      </c>
      <c r="C46" s="311">
        <v>2166</v>
      </c>
      <c r="D46" s="260">
        <v>8529743.424864972</v>
      </c>
      <c r="E46" s="264">
        <v>8630537.8582974635</v>
      </c>
      <c r="F46" s="372">
        <v>8599990</v>
      </c>
      <c r="G46" s="253">
        <f t="shared" si="5"/>
        <v>-30547.858297463506</v>
      </c>
      <c r="H46" s="254">
        <f t="shared" si="6"/>
        <v>-3.5395080583644702E-3</v>
      </c>
      <c r="I46" s="384">
        <f t="shared" si="3"/>
        <v>-14.103351014526089</v>
      </c>
      <c r="J46" s="269">
        <v>247307.95941079801</v>
      </c>
      <c r="K46" s="270">
        <v>186834.84534403766</v>
      </c>
      <c r="L46" s="371">
        <v>205163.71927565767</v>
      </c>
      <c r="M46" s="271">
        <f t="shared" si="7"/>
        <v>8.4620839942843986</v>
      </c>
      <c r="N46" s="272">
        <v>151797.31374396881</v>
      </c>
      <c r="O46" s="273">
        <v>111419.24829677981</v>
      </c>
      <c r="P46" s="380">
        <v>123638.49758452934</v>
      </c>
      <c r="Q46" s="381">
        <f t="shared" si="4"/>
        <v>5.641389329524249</v>
      </c>
      <c r="R46" s="362">
        <v>5</v>
      </c>
    </row>
    <row r="47" spans="1:18" ht="14.4">
      <c r="A47">
        <v>105</v>
      </c>
      <c r="B47" t="s">
        <v>41</v>
      </c>
      <c r="C47" s="311">
        <v>2139</v>
      </c>
      <c r="D47" s="260">
        <v>13611609.532553049</v>
      </c>
      <c r="E47" s="264">
        <v>13670138.128666019</v>
      </c>
      <c r="F47" s="372">
        <v>13658190</v>
      </c>
      <c r="G47" s="253">
        <f t="shared" si="5"/>
        <v>-11948.128666019067</v>
      </c>
      <c r="H47" s="254">
        <f t="shared" si="6"/>
        <v>-8.7403130484571101E-4</v>
      </c>
      <c r="I47" s="384">
        <f t="shared" si="3"/>
        <v>-5.5858479037022288</v>
      </c>
      <c r="J47" s="269">
        <v>366536.63991499488</v>
      </c>
      <c r="K47" s="270">
        <v>331436.58120990195</v>
      </c>
      <c r="L47" s="371">
        <v>338605.69872906734</v>
      </c>
      <c r="M47" s="271">
        <f t="shared" si="7"/>
        <v>3.3516210935789572</v>
      </c>
      <c r="N47" s="272">
        <v>372358.27057843527</v>
      </c>
      <c r="O47" s="273">
        <v>348656.10059340927</v>
      </c>
      <c r="P47" s="380">
        <v>353435.51227285573</v>
      </c>
      <c r="Q47" s="381">
        <f t="shared" si="4"/>
        <v>2.2344140623873141</v>
      </c>
      <c r="R47" s="362">
        <v>18</v>
      </c>
    </row>
    <row r="48" spans="1:18" ht="14.4">
      <c r="A48">
        <v>106</v>
      </c>
      <c r="B48" t="s">
        <v>42</v>
      </c>
      <c r="C48" s="311">
        <v>46880</v>
      </c>
      <c r="D48" s="260">
        <v>182238669.20132461</v>
      </c>
      <c r="E48" s="264">
        <v>178700951.54525408</v>
      </c>
      <c r="F48" s="372">
        <v>178545098</v>
      </c>
      <c r="G48" s="253">
        <f t="shared" si="5"/>
        <v>-155853.54525408149</v>
      </c>
      <c r="H48" s="254">
        <f t="shared" si="6"/>
        <v>-8.721472600251559E-4</v>
      </c>
      <c r="I48" s="384">
        <f t="shared" si="3"/>
        <v>-3.324521016511977</v>
      </c>
      <c r="J48" s="269">
        <v>-466606.46200008155</v>
      </c>
      <c r="K48" s="270">
        <v>1655976.351664569</v>
      </c>
      <c r="L48" s="371">
        <v>1749488.2548557413</v>
      </c>
      <c r="M48" s="271">
        <f t="shared" si="7"/>
        <v>1.9947078325762007</v>
      </c>
      <c r="N48" s="272">
        <v>2202767.691561881</v>
      </c>
      <c r="O48" s="273">
        <v>3618667.1510202968</v>
      </c>
      <c r="P48" s="380">
        <v>3681008.4198144875</v>
      </c>
      <c r="Q48" s="381">
        <f t="shared" si="4"/>
        <v>1.3298052217190828</v>
      </c>
      <c r="R48" s="362">
        <v>1</v>
      </c>
    </row>
    <row r="49" spans="1:18" ht="14.4">
      <c r="A49">
        <v>108</v>
      </c>
      <c r="B49" t="s">
        <v>43</v>
      </c>
      <c r="C49" s="311">
        <v>10337</v>
      </c>
      <c r="D49" s="260">
        <v>38253867.697046399</v>
      </c>
      <c r="E49" s="264">
        <v>38558357.281140313</v>
      </c>
      <c r="F49" s="372">
        <v>38524708</v>
      </c>
      <c r="G49" s="253">
        <f t="shared" si="5"/>
        <v>-33649.281140312552</v>
      </c>
      <c r="H49" s="254">
        <f t="shared" si="6"/>
        <v>-8.7268451025975403E-4</v>
      </c>
      <c r="I49" s="384">
        <f t="shared" si="3"/>
        <v>-3.2552269653006243</v>
      </c>
      <c r="J49" s="269">
        <v>794831.40611597209</v>
      </c>
      <c r="K49" s="270">
        <v>612146.44128381182</v>
      </c>
      <c r="L49" s="371">
        <v>632336.26354080834</v>
      </c>
      <c r="M49" s="271">
        <f t="shared" si="7"/>
        <v>1.9531607097800647</v>
      </c>
      <c r="N49" s="272">
        <v>199402.46865127463</v>
      </c>
      <c r="O49" s="273">
        <v>77457.254136624106</v>
      </c>
      <c r="P49" s="380">
        <v>90917.135641304398</v>
      </c>
      <c r="Q49" s="381">
        <f t="shared" si="4"/>
        <v>1.3021071398549184</v>
      </c>
      <c r="R49" s="362">
        <v>6</v>
      </c>
    </row>
    <row r="50" spans="1:18" ht="14.4">
      <c r="A50">
        <v>109</v>
      </c>
      <c r="B50" t="s">
        <v>44</v>
      </c>
      <c r="C50" s="311">
        <v>67971</v>
      </c>
      <c r="D50" s="260">
        <v>268797302.56758165</v>
      </c>
      <c r="E50" s="264">
        <v>271335809.55639809</v>
      </c>
      <c r="F50" s="372">
        <v>271099040</v>
      </c>
      <c r="G50" s="253">
        <f t="shared" si="5"/>
        <v>-236769.5563980937</v>
      </c>
      <c r="H50" s="254">
        <f t="shared" si="6"/>
        <v>-8.7260710919500033E-4</v>
      </c>
      <c r="I50" s="384">
        <f t="shared" si="3"/>
        <v>-3.4833908048740447</v>
      </c>
      <c r="J50" s="269">
        <v>324704.96673267352</v>
      </c>
      <c r="K50" s="270">
        <v>-1198385.5703098951</v>
      </c>
      <c r="L50" s="371">
        <v>-1056323.821490908</v>
      </c>
      <c r="M50" s="271">
        <f t="shared" si="7"/>
        <v>2.0900347033144584</v>
      </c>
      <c r="N50" s="272">
        <v>3172210.2878402574</v>
      </c>
      <c r="O50" s="273">
        <v>2156575.2968383473</v>
      </c>
      <c r="P50" s="380">
        <v>2251283.1293844273</v>
      </c>
      <c r="Q50" s="381">
        <f t="shared" si="4"/>
        <v>1.3933564688776094</v>
      </c>
      <c r="R50" s="362">
        <v>5</v>
      </c>
    </row>
    <row r="51" spans="1:18" ht="14.4">
      <c r="A51">
        <v>111</v>
      </c>
      <c r="B51" t="s">
        <v>45</v>
      </c>
      <c r="C51" s="311">
        <v>18344</v>
      </c>
      <c r="D51" s="260">
        <v>81168368.567043215</v>
      </c>
      <c r="E51" s="264">
        <v>82268765.041180104</v>
      </c>
      <c r="F51" s="372">
        <v>82196645</v>
      </c>
      <c r="G51" s="253">
        <f t="shared" si="5"/>
        <v>-72120.041180104017</v>
      </c>
      <c r="H51" s="254">
        <f t="shared" si="6"/>
        <v>-8.7663940432318292E-4</v>
      </c>
      <c r="I51" s="384">
        <f t="shared" si="3"/>
        <v>-3.9315329906293077</v>
      </c>
      <c r="J51" s="269">
        <v>4771516.2116033938</v>
      </c>
      <c r="K51" s="270">
        <v>4111330.6065600072</v>
      </c>
      <c r="L51" s="371">
        <v>4154602.9293716196</v>
      </c>
      <c r="M51" s="271">
        <f t="shared" si="7"/>
        <v>2.3589360451162449</v>
      </c>
      <c r="N51" s="272">
        <v>4883801.164530063</v>
      </c>
      <c r="O51" s="273">
        <v>4442753.674068924</v>
      </c>
      <c r="P51" s="380">
        <v>4471601.8892766926</v>
      </c>
      <c r="Q51" s="381">
        <f t="shared" si="4"/>
        <v>1.5726240300789689</v>
      </c>
      <c r="R51" s="362">
        <v>7</v>
      </c>
    </row>
    <row r="52" spans="1:18" ht="14.4">
      <c r="A52">
        <v>139</v>
      </c>
      <c r="B52" t="s">
        <v>46</v>
      </c>
      <c r="C52" s="311">
        <v>9912</v>
      </c>
      <c r="D52" s="260">
        <v>37583774.740790196</v>
      </c>
      <c r="E52" s="264">
        <v>37750210.79645595</v>
      </c>
      <c r="F52" s="372">
        <v>37758595</v>
      </c>
      <c r="G52" s="253">
        <f t="shared" si="5"/>
        <v>8384.2035440504551</v>
      </c>
      <c r="H52" s="254">
        <f t="shared" si="6"/>
        <v>2.220968669355769E-4</v>
      </c>
      <c r="I52" s="384">
        <f t="shared" si="3"/>
        <v>0.8458639572286577</v>
      </c>
      <c r="J52" s="269">
        <v>-429732.43547558074</v>
      </c>
      <c r="K52" s="270">
        <v>-529604.09918951569</v>
      </c>
      <c r="L52" s="371">
        <v>-534634.40564460063</v>
      </c>
      <c r="M52" s="271">
        <f t="shared" si="7"/>
        <v>-0.50749661572689042</v>
      </c>
      <c r="N52" s="272">
        <v>-885813.02231922478</v>
      </c>
      <c r="O52" s="273">
        <v>-952216.90039325587</v>
      </c>
      <c r="P52" s="380">
        <v>-955570.43802996131</v>
      </c>
      <c r="Q52" s="381">
        <f t="shared" si="4"/>
        <v>-0.33833107714945937</v>
      </c>
      <c r="R52" s="362">
        <v>17</v>
      </c>
    </row>
    <row r="53" spans="1:18" ht="14.4">
      <c r="A53">
        <v>140</v>
      </c>
      <c r="B53" t="s">
        <v>47</v>
      </c>
      <c r="C53" s="311">
        <v>20958</v>
      </c>
      <c r="D53" s="260">
        <v>87712714.941644505</v>
      </c>
      <c r="E53" s="264">
        <v>86543542.823350564</v>
      </c>
      <c r="F53" s="372">
        <v>86467871</v>
      </c>
      <c r="G53" s="253">
        <f t="shared" si="5"/>
        <v>-75671.823350563645</v>
      </c>
      <c r="H53" s="254">
        <f t="shared" si="6"/>
        <v>-8.743786177672682E-4</v>
      </c>
      <c r="I53" s="384">
        <f t="shared" si="3"/>
        <v>-3.6106414424355209</v>
      </c>
      <c r="J53" s="269">
        <v>5523398.6296020951</v>
      </c>
      <c r="K53" s="270">
        <v>6224959.3325158255</v>
      </c>
      <c r="L53" s="371">
        <v>6270362.2196530169</v>
      </c>
      <c r="M53" s="271">
        <f t="shared" si="7"/>
        <v>2.1663749946173954</v>
      </c>
      <c r="N53" s="272">
        <v>3251006.5970276291</v>
      </c>
      <c r="O53" s="273">
        <v>3717698.9362445236</v>
      </c>
      <c r="P53" s="380">
        <v>3747967.5276693455</v>
      </c>
      <c r="Q53" s="381">
        <f t="shared" si="4"/>
        <v>1.4442499964129152</v>
      </c>
      <c r="R53" s="362">
        <v>11</v>
      </c>
    </row>
    <row r="54" spans="1:18" ht="14.4">
      <c r="A54">
        <v>142</v>
      </c>
      <c r="B54" t="s">
        <v>48</v>
      </c>
      <c r="C54" s="311">
        <v>6559</v>
      </c>
      <c r="D54" s="260">
        <v>29289657.003958955</v>
      </c>
      <c r="E54" s="264">
        <v>28650387.522730637</v>
      </c>
      <c r="F54" s="372">
        <v>28625338</v>
      </c>
      <c r="G54" s="253">
        <f t="shared" si="5"/>
        <v>-25049.522730637342</v>
      </c>
      <c r="H54" s="254">
        <f t="shared" si="6"/>
        <v>-8.7431706502271768E-4</v>
      </c>
      <c r="I54" s="384">
        <f t="shared" si="3"/>
        <v>-3.8191069874428023</v>
      </c>
      <c r="J54" s="269">
        <v>-470179.65418347431</v>
      </c>
      <c r="K54" s="270">
        <v>-86596.325093597945</v>
      </c>
      <c r="L54" s="371">
        <v>-71566.627596771534</v>
      </c>
      <c r="M54" s="271">
        <f t="shared" si="7"/>
        <v>2.2914617314874848</v>
      </c>
      <c r="N54" s="272">
        <v>-124468.92423307331</v>
      </c>
      <c r="O54" s="273">
        <v>130870.92002482142</v>
      </c>
      <c r="P54" s="380">
        <v>140890.71835605166</v>
      </c>
      <c r="Q54" s="381">
        <f t="shared" si="4"/>
        <v>1.5276411543269155</v>
      </c>
      <c r="R54" s="362">
        <v>7</v>
      </c>
    </row>
    <row r="55" spans="1:18" ht="14.4">
      <c r="A55">
        <v>143</v>
      </c>
      <c r="B55" t="s">
        <v>49</v>
      </c>
      <c r="C55" s="311">
        <v>6877</v>
      </c>
      <c r="D55" s="260">
        <v>29390174.969894808</v>
      </c>
      <c r="E55" s="264">
        <v>30064469.476013348</v>
      </c>
      <c r="F55" s="372">
        <v>30038264</v>
      </c>
      <c r="G55" s="253">
        <f t="shared" si="5"/>
        <v>-26205.476013347507</v>
      </c>
      <c r="H55" s="254">
        <f t="shared" si="6"/>
        <v>-8.7164272212603979E-4</v>
      </c>
      <c r="I55" s="384">
        <f t="shared" si="3"/>
        <v>-3.8105970646135678</v>
      </c>
      <c r="J55" s="269">
        <v>212147.98602903739</v>
      </c>
      <c r="K55" s="270">
        <v>-192426.9589510255</v>
      </c>
      <c r="L55" s="371">
        <v>-176703.40341126439</v>
      </c>
      <c r="M55" s="271">
        <f t="shared" si="7"/>
        <v>2.2863974901499371</v>
      </c>
      <c r="N55" s="272">
        <v>511004.9922880067</v>
      </c>
      <c r="O55" s="273">
        <v>241257.28703501975</v>
      </c>
      <c r="P55" s="380">
        <v>251739.65739487222</v>
      </c>
      <c r="Q55" s="381">
        <f t="shared" si="4"/>
        <v>1.5242649934349968</v>
      </c>
      <c r="R55" s="362">
        <v>6</v>
      </c>
    </row>
    <row r="56" spans="1:18" ht="14.4">
      <c r="A56">
        <v>145</v>
      </c>
      <c r="B56" t="s">
        <v>50</v>
      </c>
      <c r="C56" s="311">
        <v>12366</v>
      </c>
      <c r="D56" s="260">
        <v>45154413.632529736</v>
      </c>
      <c r="E56" s="264">
        <v>45254610.676094681</v>
      </c>
      <c r="F56" s="372">
        <v>45140340</v>
      </c>
      <c r="G56" s="253">
        <f t="shared" si="5"/>
        <v>-114270.67609468102</v>
      </c>
      <c r="H56" s="254">
        <f t="shared" si="6"/>
        <v>-2.5250615216328319E-3</v>
      </c>
      <c r="I56" s="384">
        <f t="shared" si="3"/>
        <v>-9.2407145475239378</v>
      </c>
      <c r="J56" s="269">
        <v>1584963.4312574198</v>
      </c>
      <c r="K56" s="270">
        <v>1524834.7389374669</v>
      </c>
      <c r="L56" s="371">
        <v>1593397.3832346916</v>
      </c>
      <c r="M56" s="271">
        <f t="shared" si="7"/>
        <v>5.5444480266233791</v>
      </c>
      <c r="N56" s="272">
        <v>22192.390149493018</v>
      </c>
      <c r="O56" s="273">
        <v>-17708.472100105872</v>
      </c>
      <c r="P56" s="380">
        <v>27999.957431392664</v>
      </c>
      <c r="Q56" s="381">
        <f t="shared" si="4"/>
        <v>3.6962986844168313</v>
      </c>
      <c r="R56" s="362">
        <v>14</v>
      </c>
    </row>
    <row r="57" spans="1:18" ht="14.4">
      <c r="A57">
        <v>146</v>
      </c>
      <c r="B57" t="s">
        <v>51</v>
      </c>
      <c r="C57" s="311">
        <v>4643</v>
      </c>
      <c r="D57" s="260">
        <v>26226142.244562626</v>
      </c>
      <c r="E57" s="264">
        <v>26798378.593170606</v>
      </c>
      <c r="F57" s="372">
        <v>26775014</v>
      </c>
      <c r="G57" s="253">
        <f t="shared" si="5"/>
        <v>-23364.5931706056</v>
      </c>
      <c r="H57" s="254">
        <f t="shared" si="6"/>
        <v>-8.7186592611837783E-4</v>
      </c>
      <c r="I57" s="384">
        <f t="shared" si="3"/>
        <v>-5.0322190761588628</v>
      </c>
      <c r="J57" s="269">
        <v>1608837.3784470616</v>
      </c>
      <c r="K57" s="270">
        <v>1265526.3591510064</v>
      </c>
      <c r="L57" s="371">
        <v>1279545.0623940355</v>
      </c>
      <c r="M57" s="271">
        <f t="shared" si="7"/>
        <v>3.0193201040338296</v>
      </c>
      <c r="N57" s="272">
        <v>817470.9367858331</v>
      </c>
      <c r="O57" s="273">
        <v>588052.8810270353</v>
      </c>
      <c r="P57" s="380">
        <v>597398.68318906007</v>
      </c>
      <c r="Q57" s="381">
        <f t="shared" si="4"/>
        <v>2.0128800693570481</v>
      </c>
      <c r="R57" s="362">
        <v>12</v>
      </c>
    </row>
    <row r="58" spans="1:18" ht="14.4">
      <c r="A58">
        <v>148</v>
      </c>
      <c r="B58" t="s">
        <v>52</v>
      </c>
      <c r="C58" s="311">
        <v>7008</v>
      </c>
      <c r="D58" s="260">
        <v>33486196.111986693</v>
      </c>
      <c r="E58" s="264">
        <v>33098752.364966042</v>
      </c>
      <c r="F58" s="372">
        <v>33031021</v>
      </c>
      <c r="G58" s="253">
        <f t="shared" si="5"/>
        <v>-67731.36496604234</v>
      </c>
      <c r="H58" s="254">
        <f t="shared" si="6"/>
        <v>-2.0463419351641121E-3</v>
      </c>
      <c r="I58" s="384">
        <f t="shared" si="3"/>
        <v>-9.6648637223233926</v>
      </c>
      <c r="J58" s="269">
        <v>-329589.26964456675</v>
      </c>
      <c r="K58" s="270">
        <v>-97156.407336482443</v>
      </c>
      <c r="L58" s="371">
        <v>-56517.299530779419</v>
      </c>
      <c r="M58" s="271">
        <f t="shared" si="7"/>
        <v>5.7989594471608195</v>
      </c>
      <c r="N58" s="272">
        <v>1783305.7214017527</v>
      </c>
      <c r="O58" s="273">
        <v>1938850.8765965505</v>
      </c>
      <c r="P58" s="380">
        <v>1965943.6151336934</v>
      </c>
      <c r="Q58" s="381">
        <f t="shared" si="4"/>
        <v>3.8659729647749694</v>
      </c>
      <c r="R58" s="362">
        <v>19</v>
      </c>
    </row>
    <row r="59" spans="1:18" ht="14.4">
      <c r="A59">
        <v>149</v>
      </c>
      <c r="B59" t="s">
        <v>53</v>
      </c>
      <c r="C59" s="311">
        <v>5353</v>
      </c>
      <c r="D59" s="260">
        <v>20565698.297255401</v>
      </c>
      <c r="E59" s="264">
        <v>20520350.191539049</v>
      </c>
      <c r="F59" s="372">
        <v>20502465</v>
      </c>
      <c r="G59" s="253">
        <f t="shared" si="5"/>
        <v>-17885.191539049149</v>
      </c>
      <c r="H59" s="254">
        <f t="shared" si="6"/>
        <v>-8.7158315389878531E-4</v>
      </c>
      <c r="I59" s="384">
        <f t="shared" si="3"/>
        <v>-3.3411529122079484</v>
      </c>
      <c r="J59" s="269">
        <v>245242.1245304452</v>
      </c>
      <c r="K59" s="270">
        <v>272446.24005845061</v>
      </c>
      <c r="L59" s="371">
        <v>283177.42182702594</v>
      </c>
      <c r="M59" s="271">
        <f t="shared" si="7"/>
        <v>2.0047042347422632</v>
      </c>
      <c r="N59" s="272">
        <v>238960.76536673616</v>
      </c>
      <c r="O59" s="273">
        <v>257180.7356384247</v>
      </c>
      <c r="P59" s="380">
        <v>264334.85681748344</v>
      </c>
      <c r="Q59" s="381">
        <f t="shared" si="4"/>
        <v>1.3364694898297667</v>
      </c>
      <c r="R59" s="362">
        <v>1</v>
      </c>
    </row>
    <row r="60" spans="1:18" ht="14.4">
      <c r="A60">
        <v>151</v>
      </c>
      <c r="B60" t="s">
        <v>54</v>
      </c>
      <c r="C60" s="311">
        <v>1891</v>
      </c>
      <c r="D60" s="260">
        <v>10400906.887779653</v>
      </c>
      <c r="E60" s="264">
        <v>10536754.003008038</v>
      </c>
      <c r="F60" s="372">
        <v>10527569</v>
      </c>
      <c r="G60" s="253">
        <f t="shared" si="5"/>
        <v>-9185.0030080378056</v>
      </c>
      <c r="H60" s="254">
        <f t="shared" si="6"/>
        <v>-8.7171087086361379E-4</v>
      </c>
      <c r="I60" s="384">
        <f t="shared" si="3"/>
        <v>-4.8572199936741436</v>
      </c>
      <c r="J60" s="269">
        <v>111084.82485202957</v>
      </c>
      <c r="K60" s="270">
        <v>29586.702154180395</v>
      </c>
      <c r="L60" s="371">
        <v>35097.668524151108</v>
      </c>
      <c r="M60" s="271">
        <f t="shared" si="7"/>
        <v>2.9143132575202078</v>
      </c>
      <c r="N60" s="272">
        <v>-72973.60970174204</v>
      </c>
      <c r="O60" s="273">
        <v>-127484.97443884345</v>
      </c>
      <c r="P60" s="380">
        <v>-123810.99685885971</v>
      </c>
      <c r="Q60" s="381">
        <f t="shared" si="4"/>
        <v>1.9428755050151967</v>
      </c>
      <c r="R60" s="362">
        <v>14</v>
      </c>
    </row>
    <row r="61" spans="1:18" ht="14.4">
      <c r="A61">
        <v>152</v>
      </c>
      <c r="B61" t="s">
        <v>55</v>
      </c>
      <c r="C61" s="311">
        <v>4480</v>
      </c>
      <c r="D61" s="260">
        <v>19180189.710843809</v>
      </c>
      <c r="E61" s="264">
        <v>18898081.384516738</v>
      </c>
      <c r="F61" s="372">
        <v>18881534</v>
      </c>
      <c r="G61" s="253">
        <f t="shared" si="5"/>
        <v>-16547.384516738355</v>
      </c>
      <c r="H61" s="254">
        <f t="shared" si="6"/>
        <v>-8.7561187720863992E-4</v>
      </c>
      <c r="I61" s="384">
        <f t="shared" si="3"/>
        <v>-3.6936126153433828</v>
      </c>
      <c r="J61" s="269">
        <v>112101.51861548294</v>
      </c>
      <c r="K61" s="270">
        <v>281367.18143951247</v>
      </c>
      <c r="L61" s="371">
        <v>291295.78330893617</v>
      </c>
      <c r="M61" s="271">
        <f t="shared" si="7"/>
        <v>2.2162057744249331</v>
      </c>
      <c r="N61" s="272">
        <v>-298379.37544949498</v>
      </c>
      <c r="O61" s="273">
        <v>-185547.38630918902</v>
      </c>
      <c r="P61" s="380">
        <v>-178928.31839623427</v>
      </c>
      <c r="Q61" s="381">
        <f t="shared" si="4"/>
        <v>1.4774705162845423</v>
      </c>
      <c r="R61" s="362">
        <v>14</v>
      </c>
    </row>
    <row r="62" spans="1:18" ht="14.4">
      <c r="A62">
        <v>153</v>
      </c>
      <c r="B62" t="s">
        <v>56</v>
      </c>
      <c r="C62" s="311">
        <v>25655</v>
      </c>
      <c r="D62" s="260">
        <v>109497312.93355739</v>
      </c>
      <c r="E62" s="264">
        <v>109369665.19969772</v>
      </c>
      <c r="F62" s="372">
        <v>109273957</v>
      </c>
      <c r="G62" s="253">
        <f t="shared" si="5"/>
        <v>-95708.199697718024</v>
      </c>
      <c r="H62" s="254">
        <f t="shared" si="6"/>
        <v>-8.7508907998360178E-4</v>
      </c>
      <c r="I62" s="384">
        <f t="shared" si="3"/>
        <v>-3.7305866185039185</v>
      </c>
      <c r="J62" s="269">
        <v>7462319.6899723699</v>
      </c>
      <c r="K62" s="270">
        <v>7539035.2140158312</v>
      </c>
      <c r="L62" s="371">
        <v>7596460.1907860134</v>
      </c>
      <c r="M62" s="271">
        <f t="shared" si="7"/>
        <v>2.2383541910030069</v>
      </c>
      <c r="N62" s="272">
        <v>5945910.1393650733</v>
      </c>
      <c r="O62" s="273">
        <v>5994811.8446399616</v>
      </c>
      <c r="P62" s="380">
        <v>6033095.1624867953</v>
      </c>
      <c r="Q62" s="381">
        <f t="shared" si="4"/>
        <v>1.4922361273371167</v>
      </c>
      <c r="R62" s="362">
        <v>9</v>
      </c>
    </row>
    <row r="63" spans="1:18" ht="14.4">
      <c r="A63">
        <v>165</v>
      </c>
      <c r="B63" t="s">
        <v>57</v>
      </c>
      <c r="C63" s="311">
        <v>16340</v>
      </c>
      <c r="D63" s="260">
        <v>59292301.180332065</v>
      </c>
      <c r="E63" s="264">
        <v>58420285.732826576</v>
      </c>
      <c r="F63" s="372">
        <v>58369244</v>
      </c>
      <c r="G63" s="253">
        <f t="shared" si="5"/>
        <v>-51041.732826575637</v>
      </c>
      <c r="H63" s="254">
        <f t="shared" si="6"/>
        <v>-8.7369878778075026E-4</v>
      </c>
      <c r="I63" s="384">
        <f t="shared" si="3"/>
        <v>-3.1237290591539559</v>
      </c>
      <c r="J63" s="269">
        <v>997757.58331705444</v>
      </c>
      <c r="K63" s="270">
        <v>1520950.9703955769</v>
      </c>
      <c r="L63" s="371">
        <v>1551576.2857019408</v>
      </c>
      <c r="M63" s="271">
        <f t="shared" si="7"/>
        <v>1.8742543027150464</v>
      </c>
      <c r="N63" s="272">
        <v>235673.72782650596</v>
      </c>
      <c r="O63" s="273">
        <v>584749.93672302726</v>
      </c>
      <c r="P63" s="380">
        <v>605166.81359396363</v>
      </c>
      <c r="Q63" s="381">
        <f t="shared" si="4"/>
        <v>1.2495028684783578</v>
      </c>
      <c r="R63" s="362">
        <v>5</v>
      </c>
    </row>
    <row r="64" spans="1:18" ht="14.4">
      <c r="A64">
        <v>167</v>
      </c>
      <c r="B64" t="s">
        <v>58</v>
      </c>
      <c r="C64" s="311">
        <v>77261</v>
      </c>
      <c r="D64" s="260">
        <v>277305111.34376031</v>
      </c>
      <c r="E64" s="264">
        <v>279073039.42033696</v>
      </c>
      <c r="F64" s="372">
        <v>278828838</v>
      </c>
      <c r="G64" s="253">
        <f t="shared" si="5"/>
        <v>-244201.42033696175</v>
      </c>
      <c r="H64" s="254">
        <f t="shared" si="6"/>
        <v>-8.7504482999931803E-4</v>
      </c>
      <c r="I64" s="384">
        <f t="shared" si="3"/>
        <v>-3.1607333627180823</v>
      </c>
      <c r="J64" s="269">
        <v>8126809.5509918388</v>
      </c>
      <c r="K64" s="270">
        <v>7066019.6355387997</v>
      </c>
      <c r="L64" s="371">
        <v>7212540.3294365508</v>
      </c>
      <c r="M64" s="271">
        <f t="shared" si="7"/>
        <v>1.8964379686743786</v>
      </c>
      <c r="N64" s="272">
        <v>7711151.5837480389</v>
      </c>
      <c r="O64" s="273">
        <v>7004542.629842774</v>
      </c>
      <c r="P64" s="380">
        <v>7102223.0924413912</v>
      </c>
      <c r="Q64" s="381">
        <f t="shared" si="4"/>
        <v>1.2642919791177591</v>
      </c>
      <c r="R64" s="362">
        <v>12</v>
      </c>
    </row>
    <row r="65" spans="1:18" ht="14.4">
      <c r="A65">
        <v>169</v>
      </c>
      <c r="B65" t="s">
        <v>59</v>
      </c>
      <c r="C65" s="311">
        <v>5046</v>
      </c>
      <c r="D65" s="260">
        <v>19278413.819023278</v>
      </c>
      <c r="E65" s="264">
        <v>19116798.425192066</v>
      </c>
      <c r="F65" s="372">
        <v>19100094</v>
      </c>
      <c r="G65" s="253">
        <f t="shared" si="5"/>
        <v>-16704.425192065537</v>
      </c>
      <c r="H65" s="254">
        <f t="shared" si="6"/>
        <v>-8.7380872155101502E-4</v>
      </c>
      <c r="I65" s="384">
        <f t="shared" si="3"/>
        <v>-3.3104290907779501</v>
      </c>
      <c r="J65" s="269">
        <v>187663.49633967626</v>
      </c>
      <c r="K65" s="270">
        <v>284640.0442961675</v>
      </c>
      <c r="L65" s="371">
        <v>294662.53420430375</v>
      </c>
      <c r="M65" s="271">
        <f t="shared" si="7"/>
        <v>1.9862247142560945</v>
      </c>
      <c r="N65" s="272">
        <v>171890.24274198004</v>
      </c>
      <c r="O65" s="273">
        <v>236412.0810653434</v>
      </c>
      <c r="P65" s="380">
        <v>243093.74100410688</v>
      </c>
      <c r="Q65" s="381">
        <f t="shared" si="4"/>
        <v>1.3241498095052473</v>
      </c>
      <c r="R65" s="362">
        <v>5</v>
      </c>
    </row>
    <row r="66" spans="1:18" ht="14.4">
      <c r="A66">
        <v>171</v>
      </c>
      <c r="B66" t="s">
        <v>60</v>
      </c>
      <c r="C66" s="311">
        <v>4624</v>
      </c>
      <c r="D66" s="260">
        <v>20793423.164098211</v>
      </c>
      <c r="E66" s="264">
        <v>20424422.728876144</v>
      </c>
      <c r="F66" s="372">
        <v>20406584</v>
      </c>
      <c r="G66" s="253">
        <f t="shared" si="5"/>
        <v>-17838.728876143694</v>
      </c>
      <c r="H66" s="254">
        <f t="shared" si="6"/>
        <v>-8.7340186368759475E-4</v>
      </c>
      <c r="I66" s="384">
        <f t="shared" si="3"/>
        <v>-3.8578565908615254</v>
      </c>
      <c r="J66" s="269">
        <v>4692.4158618473566</v>
      </c>
      <c r="K66" s="270">
        <v>226112.75374659075</v>
      </c>
      <c r="L66" s="371">
        <v>236815.91370217776</v>
      </c>
      <c r="M66" s="271">
        <f t="shared" si="7"/>
        <v>2.3146972222290234</v>
      </c>
      <c r="N66" s="272">
        <v>-175789.02529530803</v>
      </c>
      <c r="O66" s="273">
        <v>-28530.213719779465</v>
      </c>
      <c r="P66" s="380">
        <v>-21394.773749381366</v>
      </c>
      <c r="Q66" s="381">
        <f t="shared" si="4"/>
        <v>1.5431314814874784</v>
      </c>
      <c r="R66" s="362">
        <v>11</v>
      </c>
    </row>
    <row r="67" spans="1:18" ht="14.4">
      <c r="A67">
        <v>172</v>
      </c>
      <c r="B67" t="s">
        <v>61</v>
      </c>
      <c r="C67" s="311">
        <v>4263</v>
      </c>
      <c r="D67" s="260">
        <v>23518871.243397124</v>
      </c>
      <c r="E67" s="264">
        <v>22943456.154127311</v>
      </c>
      <c r="F67" s="372">
        <v>22874985</v>
      </c>
      <c r="G67" s="253">
        <f t="shared" si="5"/>
        <v>-68471.154127310961</v>
      </c>
      <c r="H67" s="254">
        <f t="shared" si="6"/>
        <v>-2.9843434950402471E-3</v>
      </c>
      <c r="I67" s="384">
        <f t="shared" si="3"/>
        <v>-16.061729797633348</v>
      </c>
      <c r="J67" s="269">
        <v>-579647.53119679133</v>
      </c>
      <c r="K67" s="270">
        <v>-234386.734394981</v>
      </c>
      <c r="L67" s="371">
        <v>-193304.1060517905</v>
      </c>
      <c r="M67" s="271">
        <f t="shared" si="7"/>
        <v>9.6370228344336155</v>
      </c>
      <c r="N67" s="272">
        <v>-551859.60109635885</v>
      </c>
      <c r="O67" s="273">
        <v>-321893.23423887359</v>
      </c>
      <c r="P67" s="380">
        <v>-294504.81534340768</v>
      </c>
      <c r="Q67" s="381">
        <f t="shared" si="4"/>
        <v>6.4246818896237166</v>
      </c>
      <c r="R67" s="362">
        <v>13</v>
      </c>
    </row>
    <row r="68" spans="1:18" ht="14.4">
      <c r="A68">
        <v>176</v>
      </c>
      <c r="B68" t="s">
        <v>62</v>
      </c>
      <c r="C68" s="311">
        <v>4444</v>
      </c>
      <c r="D68" s="260">
        <v>25539062.515331518</v>
      </c>
      <c r="E68" s="264">
        <v>26040243.468527198</v>
      </c>
      <c r="F68" s="372">
        <v>26017559</v>
      </c>
      <c r="G68" s="253">
        <f t="shared" si="5"/>
        <v>-22684.468527197838</v>
      </c>
      <c r="H68" s="254">
        <f t="shared" si="6"/>
        <v>-8.7113119946880598E-4</v>
      </c>
      <c r="I68" s="384">
        <f t="shared" si="3"/>
        <v>-5.1045158702065345</v>
      </c>
      <c r="J68" s="269">
        <v>-94097.049595851277</v>
      </c>
      <c r="K68" s="270">
        <v>-394780.96823111468</v>
      </c>
      <c r="L68" s="371">
        <v>-381170.26784384914</v>
      </c>
      <c r="M68" s="271">
        <f t="shared" si="7"/>
        <v>3.0627138585205969</v>
      </c>
      <c r="N68" s="272">
        <v>-167838.62152531795</v>
      </c>
      <c r="O68" s="273">
        <v>-368730.17949924624</v>
      </c>
      <c r="P68" s="380">
        <v>-359656.37924106268</v>
      </c>
      <c r="Q68" s="381">
        <f t="shared" si="4"/>
        <v>2.0418092390152025</v>
      </c>
      <c r="R68" s="362">
        <v>12</v>
      </c>
    </row>
    <row r="69" spans="1:18" ht="14.4">
      <c r="A69">
        <v>177</v>
      </c>
      <c r="B69" t="s">
        <v>63</v>
      </c>
      <c r="C69" s="311">
        <v>1786</v>
      </c>
      <c r="D69" s="260">
        <v>7511672.1475905534</v>
      </c>
      <c r="E69" s="264">
        <v>7488104.8152910052</v>
      </c>
      <c r="F69" s="372">
        <v>7515830</v>
      </c>
      <c r="G69" s="253">
        <f t="shared" si="5"/>
        <v>27725.184708994813</v>
      </c>
      <c r="H69" s="254">
        <f t="shared" si="6"/>
        <v>3.7025636516704323E-3</v>
      </c>
      <c r="I69" s="384">
        <f t="shared" si="3"/>
        <v>15.523619657891834</v>
      </c>
      <c r="J69" s="269">
        <v>360363.22203512915</v>
      </c>
      <c r="K69" s="270">
        <v>374508.47749780753</v>
      </c>
      <c r="L69" s="371">
        <v>357873.34609830112</v>
      </c>
      <c r="M69" s="271">
        <f t="shared" si="7"/>
        <v>-9.3141833143932882</v>
      </c>
      <c r="N69" s="272">
        <v>365214.85850069619</v>
      </c>
      <c r="O69" s="273">
        <v>374559.22404502431</v>
      </c>
      <c r="P69" s="380">
        <v>363469.13644535554</v>
      </c>
      <c r="Q69" s="381">
        <f t="shared" si="4"/>
        <v>-6.2094555429276417</v>
      </c>
      <c r="R69" s="362">
        <v>6</v>
      </c>
    </row>
    <row r="70" spans="1:18" ht="14.4">
      <c r="A70">
        <v>178</v>
      </c>
      <c r="B70" t="s">
        <v>64</v>
      </c>
      <c r="C70" s="311">
        <v>5887</v>
      </c>
      <c r="D70" s="260">
        <v>31026395.331585877</v>
      </c>
      <c r="E70" s="264">
        <v>30289503.781096995</v>
      </c>
      <c r="F70" s="372">
        <v>30630778</v>
      </c>
      <c r="G70" s="253">
        <f t="shared" si="5"/>
        <v>341274.21890300512</v>
      </c>
      <c r="H70" s="254">
        <f t="shared" si="6"/>
        <v>1.1267078568516754E-2</v>
      </c>
      <c r="I70" s="384">
        <f t="shared" si="3"/>
        <v>57.970820265501125</v>
      </c>
      <c r="J70" s="269">
        <v>595143.12394122256</v>
      </c>
      <c r="K70" s="270">
        <v>1037293.7615503173</v>
      </c>
      <c r="L70" s="371">
        <v>832529.17260799883</v>
      </c>
      <c r="M70" s="271">
        <f t="shared" si="7"/>
        <v>-34.782501943658644</v>
      </c>
      <c r="N70" s="272">
        <v>205925.7367004157</v>
      </c>
      <c r="O70" s="273">
        <v>500415.28735612234</v>
      </c>
      <c r="P70" s="380">
        <v>363905.56139458384</v>
      </c>
      <c r="Q70" s="381">
        <f t="shared" si="4"/>
        <v>-23.188334629104553</v>
      </c>
      <c r="R70" s="362">
        <v>10</v>
      </c>
    </row>
    <row r="71" spans="1:18" ht="14.4">
      <c r="A71">
        <v>179</v>
      </c>
      <c r="B71" t="s">
        <v>65</v>
      </c>
      <c r="C71" s="311">
        <v>144473</v>
      </c>
      <c r="D71" s="260">
        <v>483881151.25598556</v>
      </c>
      <c r="E71" s="264">
        <v>493713418.3429504</v>
      </c>
      <c r="F71" s="372">
        <v>493280845</v>
      </c>
      <c r="G71" s="253">
        <f t="shared" si="5"/>
        <v>-432573.34295040369</v>
      </c>
      <c r="H71" s="254">
        <f t="shared" si="6"/>
        <v>-8.7616282417895175E-4</v>
      </c>
      <c r="I71" s="384">
        <f t="shared" si="3"/>
        <v>-2.9941466083656025</v>
      </c>
      <c r="J71" s="269">
        <v>-1451620.3096328974</v>
      </c>
      <c r="K71" s="270">
        <v>-7351158.1201015245</v>
      </c>
      <c r="L71" s="371">
        <v>-7091614.2941753212</v>
      </c>
      <c r="M71" s="271">
        <f t="shared" si="7"/>
        <v>1.7964867201913388</v>
      </c>
      <c r="N71" s="272">
        <v>4887352.9933173824</v>
      </c>
      <c r="O71" s="273">
        <v>957465.16009355476</v>
      </c>
      <c r="P71" s="380">
        <v>1130494.3773779264</v>
      </c>
      <c r="Q71" s="381">
        <f t="shared" si="4"/>
        <v>1.1976578134625266</v>
      </c>
      <c r="R71" s="362">
        <v>13</v>
      </c>
    </row>
    <row r="72" spans="1:18" ht="14.4">
      <c r="A72">
        <v>181</v>
      </c>
      <c r="B72" t="s">
        <v>66</v>
      </c>
      <c r="C72" s="311">
        <v>1685</v>
      </c>
      <c r="D72" s="260">
        <v>6883330.5098120645</v>
      </c>
      <c r="E72" s="264">
        <v>6248310.1312552486</v>
      </c>
      <c r="F72" s="372">
        <v>6823683</v>
      </c>
      <c r="G72" s="253">
        <f t="shared" si="5"/>
        <v>575372.86874475144</v>
      </c>
      <c r="H72" s="254">
        <f t="shared" si="6"/>
        <v>9.2084556729446848E-2</v>
      </c>
      <c r="I72" s="384">
        <f t="shared" si="3"/>
        <v>341.46757789006023</v>
      </c>
      <c r="J72" s="269">
        <v>262367.68185422686</v>
      </c>
      <c r="K72" s="270">
        <v>643386.78494794667</v>
      </c>
      <c r="L72" s="371">
        <v>298162.82759963517</v>
      </c>
      <c r="M72" s="271">
        <f t="shared" si="7"/>
        <v>-204.88068685359733</v>
      </c>
      <c r="N72" s="272">
        <v>189723.95328039327</v>
      </c>
      <c r="O72" s="273">
        <v>443615.19361517043</v>
      </c>
      <c r="P72" s="380">
        <v>213465.8887162983</v>
      </c>
      <c r="Q72" s="381">
        <f t="shared" si="4"/>
        <v>-136.58712456906358</v>
      </c>
      <c r="R72" s="362">
        <v>4</v>
      </c>
    </row>
    <row r="73" spans="1:18" ht="14.4">
      <c r="A73">
        <v>182</v>
      </c>
      <c r="B73" t="s">
        <v>67</v>
      </c>
      <c r="C73" s="311">
        <v>19767</v>
      </c>
      <c r="D73" s="260">
        <v>88455100.096912995</v>
      </c>
      <c r="E73" s="264">
        <v>88778563.067208484</v>
      </c>
      <c r="F73" s="372">
        <v>88701064</v>
      </c>
      <c r="G73" s="253">
        <f t="shared" si="5"/>
        <v>-77499.067208483815</v>
      </c>
      <c r="H73" s="254">
        <f t="shared" si="6"/>
        <v>-8.7294797900495762E-4</v>
      </c>
      <c r="I73" s="384">
        <f t="shared" si="3"/>
        <v>-3.920628684599778</v>
      </c>
      <c r="J73" s="269">
        <v>1814311.0648485494</v>
      </c>
      <c r="K73" s="270">
        <v>1620277.9075977611</v>
      </c>
      <c r="L73" s="371">
        <v>1666777.3868203121</v>
      </c>
      <c r="M73" s="271">
        <f t="shared" si="7"/>
        <v>2.3523791785577473</v>
      </c>
      <c r="N73" s="272">
        <v>2125241.3176482315</v>
      </c>
      <c r="O73" s="273">
        <v>1995097.3774451027</v>
      </c>
      <c r="P73" s="380">
        <v>2026097.030260168</v>
      </c>
      <c r="Q73" s="381">
        <f t="shared" si="4"/>
        <v>1.568252785706751</v>
      </c>
      <c r="R73" s="362">
        <v>13</v>
      </c>
    </row>
    <row r="74" spans="1:18" ht="14.4">
      <c r="A74">
        <v>186</v>
      </c>
      <c r="B74" t="s">
        <v>68</v>
      </c>
      <c r="C74" s="311">
        <v>45226</v>
      </c>
      <c r="D74" s="260">
        <v>156104642.15881944</v>
      </c>
      <c r="E74" s="264">
        <v>154922656.60271639</v>
      </c>
      <c r="F74" s="372">
        <v>154787519</v>
      </c>
      <c r="G74" s="253">
        <f t="shared" si="5"/>
        <v>-135137.60271638632</v>
      </c>
      <c r="H74" s="254">
        <f t="shared" si="6"/>
        <v>-8.7229076546843079E-4</v>
      </c>
      <c r="I74" s="384">
        <f t="shared" si="3"/>
        <v>-2.9880511810990651</v>
      </c>
      <c r="J74" s="269">
        <v>-4199738.7063479153</v>
      </c>
      <c r="K74" s="270">
        <v>-3490718.1454464467</v>
      </c>
      <c r="L74" s="371">
        <v>-3409635.4958324749</v>
      </c>
      <c r="M74" s="271">
        <f t="shared" si="7"/>
        <v>1.7928326540921555</v>
      </c>
      <c r="N74" s="272">
        <v>-1440158.6094251114</v>
      </c>
      <c r="O74" s="273">
        <v>-964460.75893813872</v>
      </c>
      <c r="P74" s="380">
        <v>-910405.65919543139</v>
      </c>
      <c r="Q74" s="381">
        <f t="shared" si="4"/>
        <v>1.1952217693960847</v>
      </c>
      <c r="R74" s="362">
        <v>1</v>
      </c>
    </row>
    <row r="75" spans="1:18" ht="14.4">
      <c r="A75">
        <v>202</v>
      </c>
      <c r="B75" t="s">
        <v>69</v>
      </c>
      <c r="C75" s="311">
        <v>35497</v>
      </c>
      <c r="D75" s="260">
        <v>114802142.68745422</v>
      </c>
      <c r="E75" s="264">
        <v>116863468.70500661</v>
      </c>
      <c r="F75" s="372">
        <v>114089468</v>
      </c>
      <c r="G75" s="253">
        <f t="shared" si="5"/>
        <v>-2774000.7050066143</v>
      </c>
      <c r="H75" s="254">
        <f t="shared" si="6"/>
        <v>-2.3737107376205852E-2</v>
      </c>
      <c r="I75" s="384">
        <f t="shared" si="3"/>
        <v>-78.147468941223607</v>
      </c>
      <c r="J75" s="269">
        <v>2612465.7097066832</v>
      </c>
      <c r="K75" s="270">
        <v>1375477.3789426789</v>
      </c>
      <c r="L75" s="371">
        <v>3039877.669067522</v>
      </c>
      <c r="M75" s="271">
        <f t="shared" si="7"/>
        <v>46.888477621343867</v>
      </c>
      <c r="N75" s="272">
        <v>1167330.9937184455</v>
      </c>
      <c r="O75" s="273">
        <v>346077.38488826301</v>
      </c>
      <c r="P75" s="380">
        <v>1455677.5783048854</v>
      </c>
      <c r="Q75" s="381">
        <f t="shared" si="4"/>
        <v>31.25898508089761</v>
      </c>
      <c r="R75" s="362">
        <v>2</v>
      </c>
    </row>
    <row r="76" spans="1:18" ht="14.4">
      <c r="A76">
        <v>204</v>
      </c>
      <c r="B76" t="s">
        <v>70</v>
      </c>
      <c r="C76" s="311">
        <v>2778</v>
      </c>
      <c r="D76" s="260">
        <v>16984033.310857579</v>
      </c>
      <c r="E76" s="264">
        <v>16945964.244557943</v>
      </c>
      <c r="F76" s="372">
        <v>16931185</v>
      </c>
      <c r="G76" s="253">
        <f t="shared" si="5"/>
        <v>-14779.244557943195</v>
      </c>
      <c r="H76" s="254">
        <f t="shared" si="6"/>
        <v>-8.7213948670341538E-4</v>
      </c>
      <c r="I76" s="384">
        <f t="shared" si="3"/>
        <v>-5.3201024326649371</v>
      </c>
      <c r="J76" s="269">
        <v>-504282.67431420792</v>
      </c>
      <c r="K76" s="270">
        <v>-481431.79589582176</v>
      </c>
      <c r="L76" s="371">
        <v>-472564.01996446296</v>
      </c>
      <c r="M76" s="271">
        <f t="shared" si="7"/>
        <v>3.1921439637720672</v>
      </c>
      <c r="N76" s="272">
        <v>-746803.71523126774</v>
      </c>
      <c r="O76" s="273">
        <v>-731736.57271178789</v>
      </c>
      <c r="P76" s="380">
        <v>-725824.72209087736</v>
      </c>
      <c r="Q76" s="381">
        <f t="shared" si="4"/>
        <v>2.1280959758497211</v>
      </c>
      <c r="R76" s="362">
        <v>11</v>
      </c>
    </row>
    <row r="77" spans="1:18" ht="14.4">
      <c r="A77">
        <v>205</v>
      </c>
      <c r="B77" t="s">
        <v>71</v>
      </c>
      <c r="C77" s="311">
        <v>36493</v>
      </c>
      <c r="D77" s="260">
        <v>164609283.98062661</v>
      </c>
      <c r="E77" s="264">
        <v>163217166.48491275</v>
      </c>
      <c r="F77" s="372">
        <v>163073776</v>
      </c>
      <c r="G77" s="253">
        <f t="shared" si="5"/>
        <v>-143390.48491275311</v>
      </c>
      <c r="H77" s="254">
        <f t="shared" si="6"/>
        <v>-8.7852575804890989E-4</v>
      </c>
      <c r="I77" s="384">
        <f t="shared" si="3"/>
        <v>-3.9292599926767626</v>
      </c>
      <c r="J77" s="269">
        <v>-8674216.2959946822</v>
      </c>
      <c r="K77" s="270">
        <v>-7838901.9191503534</v>
      </c>
      <c r="L77" s="371">
        <v>-7752867.8544950169</v>
      </c>
      <c r="M77" s="271">
        <f t="shared" si="7"/>
        <v>2.3575497946273685</v>
      </c>
      <c r="N77" s="272">
        <v>-5512329.556767527</v>
      </c>
      <c r="O77" s="273">
        <v>-4956228.6347440295</v>
      </c>
      <c r="P77" s="380">
        <v>-4898872.5916404137</v>
      </c>
      <c r="Q77" s="381">
        <f t="shared" si="4"/>
        <v>1.5716998630865029</v>
      </c>
      <c r="R77" s="362">
        <v>18</v>
      </c>
    </row>
    <row r="78" spans="1:18" ht="14.4">
      <c r="A78">
        <v>208</v>
      </c>
      <c r="B78" t="s">
        <v>72</v>
      </c>
      <c r="C78" s="311">
        <v>12412</v>
      </c>
      <c r="D78" s="260">
        <v>46084486.323312514</v>
      </c>
      <c r="E78" s="264">
        <v>46393300.304040872</v>
      </c>
      <c r="F78" s="372">
        <v>46352545</v>
      </c>
      <c r="G78" s="253">
        <f t="shared" si="5"/>
        <v>-40755.304040871561</v>
      </c>
      <c r="H78" s="254">
        <f t="shared" si="6"/>
        <v>-8.7847391269384992E-4</v>
      </c>
      <c r="I78" s="384">
        <f t="shared" ref="I78:I141" si="8">G78/C78</f>
        <v>-3.2835404480238126</v>
      </c>
      <c r="J78" s="269">
        <v>1751944.0667926741</v>
      </c>
      <c r="K78" s="270">
        <v>1566660.9021559337</v>
      </c>
      <c r="L78" s="371">
        <v>1591114.3300373671</v>
      </c>
      <c r="M78" s="271">
        <f t="shared" si="7"/>
        <v>1.9701440445885752</v>
      </c>
      <c r="N78" s="272">
        <v>822057.43355568813</v>
      </c>
      <c r="O78" s="273">
        <v>698443.02163714974</v>
      </c>
      <c r="P78" s="380">
        <v>714745.30689145578</v>
      </c>
      <c r="Q78" s="381">
        <f t="shared" si="4"/>
        <v>1.3134293630604288</v>
      </c>
      <c r="R78" s="362">
        <v>17</v>
      </c>
    </row>
    <row r="79" spans="1:18" ht="14.4">
      <c r="A79">
        <v>211</v>
      </c>
      <c r="B79" t="s">
        <v>73</v>
      </c>
      <c r="C79" s="311">
        <v>32622</v>
      </c>
      <c r="D79" s="260">
        <v>102104085.92148508</v>
      </c>
      <c r="E79" s="264">
        <v>105452304.79556876</v>
      </c>
      <c r="F79" s="372">
        <v>108247922</v>
      </c>
      <c r="G79" s="253">
        <f t="shared" si="5"/>
        <v>2795617.2044312358</v>
      </c>
      <c r="H79" s="254">
        <f t="shared" si="6"/>
        <v>2.6510726435527952E-2</v>
      </c>
      <c r="I79" s="384">
        <f t="shared" si="8"/>
        <v>85.697296438944136</v>
      </c>
      <c r="J79" s="269">
        <v>4371318.0475047147</v>
      </c>
      <c r="K79" s="270">
        <v>2362302.2024774845</v>
      </c>
      <c r="L79" s="371">
        <v>684931.9172317225</v>
      </c>
      <c r="M79" s="271">
        <f t="shared" si="7"/>
        <v>-51.418376716503033</v>
      </c>
      <c r="N79" s="272">
        <v>2736570.1299669421</v>
      </c>
      <c r="O79" s="273">
        <v>1398719.6732129934</v>
      </c>
      <c r="P79" s="380">
        <v>280472.81638252817</v>
      </c>
      <c r="Q79" s="381">
        <f t="shared" ref="Q79:Q142" si="9">(P79-O79)/C79</f>
        <v>-34.27891781100071</v>
      </c>
      <c r="R79" s="362">
        <v>6</v>
      </c>
    </row>
    <row r="80" spans="1:18" ht="14.4">
      <c r="A80">
        <v>213</v>
      </c>
      <c r="B80" t="s">
        <v>74</v>
      </c>
      <c r="C80" s="311">
        <v>5230</v>
      </c>
      <c r="D80" s="260">
        <v>27631878.396218922</v>
      </c>
      <c r="E80" s="264">
        <v>27476081.851525348</v>
      </c>
      <c r="F80" s="372">
        <v>27589644</v>
      </c>
      <c r="G80" s="253">
        <f t="shared" ref="G80:G143" si="10">F80-E80</f>
        <v>113562.14847465232</v>
      </c>
      <c r="H80" s="254">
        <f t="shared" ref="H80:H143" si="11">G80/E80</f>
        <v>4.133127462944571E-3</v>
      </c>
      <c r="I80" s="384">
        <f t="shared" si="8"/>
        <v>21.713603914847479</v>
      </c>
      <c r="J80" s="269">
        <v>-161005.98566674531</v>
      </c>
      <c r="K80" s="270">
        <v>-67503.137426661502</v>
      </c>
      <c r="L80" s="371">
        <v>-135640.18013436309</v>
      </c>
      <c r="M80" s="271">
        <f t="shared" ref="M80:M143" si="12">(L80-K80)/C80</f>
        <v>-13.028115240478316</v>
      </c>
      <c r="N80" s="272">
        <v>50452.539394573781</v>
      </c>
      <c r="O80" s="273">
        <v>112347.42139472513</v>
      </c>
      <c r="P80" s="380">
        <v>66922.726256264737</v>
      </c>
      <c r="Q80" s="381">
        <f t="shared" si="9"/>
        <v>-8.685410160317474</v>
      </c>
      <c r="R80" s="362">
        <v>10</v>
      </c>
    </row>
    <row r="81" spans="1:18" ht="14.4">
      <c r="A81">
        <v>214</v>
      </c>
      <c r="B81" t="s">
        <v>75</v>
      </c>
      <c r="C81" s="311">
        <v>12662</v>
      </c>
      <c r="D81" s="260">
        <v>51961825.118033871</v>
      </c>
      <c r="E81" s="264">
        <v>51912886.697903968</v>
      </c>
      <c r="F81" s="372">
        <v>51808412</v>
      </c>
      <c r="G81" s="253">
        <f t="shared" si="10"/>
        <v>-104474.69790396839</v>
      </c>
      <c r="H81" s="254">
        <f t="shared" si="11"/>
        <v>-2.0125002585954571E-3</v>
      </c>
      <c r="I81" s="384">
        <f t="shared" si="8"/>
        <v>-8.2510423238010109</v>
      </c>
      <c r="J81" s="269">
        <v>126260.99377675727</v>
      </c>
      <c r="K81" s="270">
        <v>155657.62417819057</v>
      </c>
      <c r="L81" s="371">
        <v>218342.51649319506</v>
      </c>
      <c r="M81" s="271">
        <f t="shared" si="12"/>
        <v>4.9506312047863279</v>
      </c>
      <c r="N81" s="272">
        <v>762813.71757161361</v>
      </c>
      <c r="O81" s="273">
        <v>781818.1575581244</v>
      </c>
      <c r="P81" s="380">
        <v>823608.0857681433</v>
      </c>
      <c r="Q81" s="381">
        <f t="shared" si="9"/>
        <v>3.300420803192142</v>
      </c>
      <c r="R81" s="362">
        <v>4</v>
      </c>
    </row>
    <row r="82" spans="1:18" ht="14.4">
      <c r="A82">
        <v>216</v>
      </c>
      <c r="B82" t="s">
        <v>76</v>
      </c>
      <c r="C82" s="311">
        <v>1311</v>
      </c>
      <c r="D82" s="260">
        <v>7442388.4380762298</v>
      </c>
      <c r="E82" s="264">
        <v>7467142.4782781433</v>
      </c>
      <c r="F82" s="372">
        <v>7460639</v>
      </c>
      <c r="G82" s="253">
        <f t="shared" si="10"/>
        <v>-6503.4782781433314</v>
      </c>
      <c r="H82" s="254">
        <f t="shared" si="11"/>
        <v>-8.7094605427201857E-4</v>
      </c>
      <c r="I82" s="384">
        <f t="shared" si="8"/>
        <v>-4.9607004409941506</v>
      </c>
      <c r="J82" s="269">
        <v>125303.22712297506</v>
      </c>
      <c r="K82" s="270">
        <v>110454.8173535613</v>
      </c>
      <c r="L82" s="371">
        <v>114357.02483967174</v>
      </c>
      <c r="M82" s="271">
        <f t="shared" si="12"/>
        <v>2.976512193829469</v>
      </c>
      <c r="N82" s="272">
        <v>2844.5966655486054</v>
      </c>
      <c r="O82" s="273">
        <v>-7125.2749393665681</v>
      </c>
      <c r="P82" s="380">
        <v>-4523.8032819577911</v>
      </c>
      <c r="Q82" s="381">
        <f t="shared" si="9"/>
        <v>1.9843414625543685</v>
      </c>
      <c r="R82" s="362">
        <v>13</v>
      </c>
    </row>
    <row r="83" spans="1:18" ht="14.4">
      <c r="A83">
        <v>217</v>
      </c>
      <c r="B83" t="s">
        <v>77</v>
      </c>
      <c r="C83" s="311">
        <v>5390</v>
      </c>
      <c r="D83" s="260">
        <v>22306236.794149697</v>
      </c>
      <c r="E83" s="264">
        <v>22191552.693743404</v>
      </c>
      <c r="F83" s="372">
        <v>22288330</v>
      </c>
      <c r="G83" s="253">
        <f t="shared" si="10"/>
        <v>96777.306256595999</v>
      </c>
      <c r="H83" s="254">
        <f t="shared" si="11"/>
        <v>4.3609975197400671E-3</v>
      </c>
      <c r="I83" s="384">
        <f t="shared" si="8"/>
        <v>17.954973331464934</v>
      </c>
      <c r="J83" s="269">
        <v>-571863.76021341304</v>
      </c>
      <c r="K83" s="270">
        <v>-503040.27608025225</v>
      </c>
      <c r="L83" s="371">
        <v>-561106.87027460278</v>
      </c>
      <c r="M83" s="271">
        <f t="shared" si="12"/>
        <v>-10.773023041623475</v>
      </c>
      <c r="N83" s="272">
        <v>-779422.33457635751</v>
      </c>
      <c r="O83" s="273">
        <v>-733770.13798807375</v>
      </c>
      <c r="P83" s="380">
        <v>-772481.20078429999</v>
      </c>
      <c r="Q83" s="381">
        <f t="shared" si="9"/>
        <v>-7.1820153610809347</v>
      </c>
      <c r="R83" s="362">
        <v>16</v>
      </c>
    </row>
    <row r="84" spans="1:18" ht="14.4">
      <c r="A84">
        <v>218</v>
      </c>
      <c r="B84" t="s">
        <v>78</v>
      </c>
      <c r="C84" s="311">
        <v>1192</v>
      </c>
      <c r="D84" s="260">
        <v>6419320.4707690552</v>
      </c>
      <c r="E84" s="264">
        <v>6443711.572404502</v>
      </c>
      <c r="F84" s="372">
        <v>6438091</v>
      </c>
      <c r="G84" s="253">
        <f t="shared" si="10"/>
        <v>-5620.5724045019597</v>
      </c>
      <c r="H84" s="254">
        <f t="shared" si="11"/>
        <v>-8.7225698129822038E-4</v>
      </c>
      <c r="I84" s="384">
        <f t="shared" si="8"/>
        <v>-4.7152453057902344</v>
      </c>
      <c r="J84" s="269">
        <v>434228.63700267102</v>
      </c>
      <c r="K84" s="270">
        <v>419598.69321455696</v>
      </c>
      <c r="L84" s="371">
        <v>422971.04760824348</v>
      </c>
      <c r="M84" s="271">
        <f t="shared" si="12"/>
        <v>2.8291563705423801</v>
      </c>
      <c r="N84" s="272">
        <v>249029.33100337881</v>
      </c>
      <c r="O84" s="273">
        <v>239192.68449963935</v>
      </c>
      <c r="P84" s="380">
        <v>241440.92076209918</v>
      </c>
      <c r="Q84" s="381">
        <f t="shared" si="9"/>
        <v>1.8861042470300602</v>
      </c>
      <c r="R84" s="362">
        <v>14</v>
      </c>
    </row>
    <row r="85" spans="1:18" ht="14.4">
      <c r="A85">
        <v>224</v>
      </c>
      <c r="B85" t="s">
        <v>79</v>
      </c>
      <c r="C85" s="311">
        <v>8717</v>
      </c>
      <c r="D85" s="260">
        <v>37034765.340166658</v>
      </c>
      <c r="E85" s="264">
        <v>35213387.112959482</v>
      </c>
      <c r="F85" s="372">
        <v>35477088</v>
      </c>
      <c r="G85" s="253">
        <f t="shared" si="10"/>
        <v>263700.88704051822</v>
      </c>
      <c r="H85" s="254">
        <f t="shared" si="11"/>
        <v>7.4886544198262926E-3</v>
      </c>
      <c r="I85" s="384">
        <f t="shared" si="8"/>
        <v>30.251334982278102</v>
      </c>
      <c r="J85" s="269">
        <v>-1674304.7387449942</v>
      </c>
      <c r="K85" s="270">
        <v>-581477.41490040696</v>
      </c>
      <c r="L85" s="371">
        <v>-739697.95930586406</v>
      </c>
      <c r="M85" s="271">
        <f t="shared" si="12"/>
        <v>-18.150802386768049</v>
      </c>
      <c r="N85" s="272">
        <v>-1250089.4821567261</v>
      </c>
      <c r="O85" s="273">
        <v>-521544.78023281967</v>
      </c>
      <c r="P85" s="380">
        <v>-627025.14316977886</v>
      </c>
      <c r="Q85" s="381">
        <f t="shared" si="9"/>
        <v>-12.100534924510633</v>
      </c>
      <c r="R85" s="362">
        <v>1</v>
      </c>
    </row>
    <row r="86" spans="1:18" ht="14.4">
      <c r="A86">
        <v>226</v>
      </c>
      <c r="B86" t="s">
        <v>80</v>
      </c>
      <c r="C86" s="311">
        <v>3774</v>
      </c>
      <c r="D86" s="260">
        <v>18982657.834401149</v>
      </c>
      <c r="E86" s="264">
        <v>18801932.117440395</v>
      </c>
      <c r="F86" s="372">
        <v>18785536</v>
      </c>
      <c r="G86" s="253">
        <f t="shared" si="10"/>
        <v>-16396.117440395057</v>
      </c>
      <c r="H86" s="254">
        <f t="shared" si="11"/>
        <v>-8.7204428449064869E-4</v>
      </c>
      <c r="I86" s="384">
        <f t="shared" si="8"/>
        <v>-4.3444932274496706</v>
      </c>
      <c r="J86" s="269">
        <v>666337.46231528232</v>
      </c>
      <c r="K86" s="270">
        <v>774797.35572183412</v>
      </c>
      <c r="L86" s="371">
        <v>784635.01991361193</v>
      </c>
      <c r="M86" s="271">
        <f t="shared" si="12"/>
        <v>2.6066942744509323</v>
      </c>
      <c r="N86" s="272">
        <v>456923.58366554562</v>
      </c>
      <c r="O86" s="273">
        <v>528797.92518549936</v>
      </c>
      <c r="P86" s="380">
        <v>535356.36798002338</v>
      </c>
      <c r="Q86" s="381">
        <f t="shared" si="9"/>
        <v>1.7377961829687378</v>
      </c>
      <c r="R86" s="362">
        <v>13</v>
      </c>
    </row>
    <row r="87" spans="1:18" ht="14.4">
      <c r="A87">
        <v>230</v>
      </c>
      <c r="B87" t="s">
        <v>81</v>
      </c>
      <c r="C87" s="311">
        <v>2290</v>
      </c>
      <c r="D87" s="260">
        <v>11294643.951469287</v>
      </c>
      <c r="E87" s="264">
        <v>10828040.201050622</v>
      </c>
      <c r="F87" s="372">
        <v>10808603</v>
      </c>
      <c r="G87" s="253">
        <f t="shared" si="10"/>
        <v>-19437.201050622389</v>
      </c>
      <c r="H87" s="254">
        <f t="shared" si="11"/>
        <v>-1.795080244413614E-3</v>
      </c>
      <c r="I87" s="384">
        <f t="shared" si="8"/>
        <v>-8.487860720795803</v>
      </c>
      <c r="J87" s="269">
        <v>-401491.69798963703</v>
      </c>
      <c r="K87" s="270">
        <v>-121519.5546646</v>
      </c>
      <c r="L87" s="371">
        <v>-109857.50508823193</v>
      </c>
      <c r="M87" s="271">
        <f t="shared" si="12"/>
        <v>5.0925980682829985</v>
      </c>
      <c r="N87" s="272">
        <v>-309518.0160542081</v>
      </c>
      <c r="O87" s="273">
        <v>-123044.72659299462</v>
      </c>
      <c r="P87" s="380">
        <v>-115270.02687541254</v>
      </c>
      <c r="Q87" s="381">
        <f t="shared" si="9"/>
        <v>3.3950653788568004</v>
      </c>
      <c r="R87" s="362">
        <v>4</v>
      </c>
    </row>
    <row r="88" spans="1:18" ht="14.4">
      <c r="A88">
        <v>231</v>
      </c>
      <c r="B88" t="s">
        <v>82</v>
      </c>
      <c r="C88" s="311">
        <v>1289</v>
      </c>
      <c r="D88" s="260">
        <v>7155053.9076557104</v>
      </c>
      <c r="E88" s="264">
        <v>7331804.5995621402</v>
      </c>
      <c r="F88" s="372">
        <v>7314178</v>
      </c>
      <c r="G88" s="253">
        <f t="shared" si="10"/>
        <v>-17626.599562140182</v>
      </c>
      <c r="H88" s="254">
        <f t="shared" si="11"/>
        <v>-2.4041283865083984E-3</v>
      </c>
      <c r="I88" s="384">
        <f t="shared" si="8"/>
        <v>-13.674631157595176</v>
      </c>
      <c r="J88" s="269">
        <v>-768192.36176672636</v>
      </c>
      <c r="K88" s="270">
        <v>-874244.77999125142</v>
      </c>
      <c r="L88" s="371">
        <v>-863668.8372573927</v>
      </c>
      <c r="M88" s="271">
        <f t="shared" si="12"/>
        <v>8.2047655033814682</v>
      </c>
      <c r="N88" s="272">
        <v>-471071.54462176515</v>
      </c>
      <c r="O88" s="273">
        <v>-541737.76325237774</v>
      </c>
      <c r="P88" s="380">
        <v>-534687.13476313697</v>
      </c>
      <c r="Q88" s="381">
        <f t="shared" si="9"/>
        <v>5.4698436689222429</v>
      </c>
      <c r="R88" s="362">
        <v>15</v>
      </c>
    </row>
    <row r="89" spans="1:18" ht="14.4">
      <c r="A89">
        <v>232</v>
      </c>
      <c r="B89" t="s">
        <v>83</v>
      </c>
      <c r="C89" s="311">
        <v>12890</v>
      </c>
      <c r="D89" s="260">
        <v>58989547.55162961</v>
      </c>
      <c r="E89" s="264">
        <v>59608083.801245488</v>
      </c>
      <c r="F89" s="372">
        <v>59555999</v>
      </c>
      <c r="G89" s="253">
        <f t="shared" si="10"/>
        <v>-52084.801245488226</v>
      </c>
      <c r="H89" s="254">
        <f t="shared" si="11"/>
        <v>-8.7378754564829565E-4</v>
      </c>
      <c r="I89" s="384">
        <f t="shared" si="8"/>
        <v>-4.0407138281992419</v>
      </c>
      <c r="J89" s="269">
        <v>357686.00280510844</v>
      </c>
      <c r="K89" s="270">
        <v>-13396.534499055155</v>
      </c>
      <c r="L89" s="371">
        <v>17854.550463376247</v>
      </c>
      <c r="M89" s="271">
        <f t="shared" si="12"/>
        <v>2.4244441398317611</v>
      </c>
      <c r="N89" s="272">
        <v>-52954.66327059859</v>
      </c>
      <c r="O89" s="273">
        <v>-301035.88779720734</v>
      </c>
      <c r="P89" s="380">
        <v>-280201.83115556929</v>
      </c>
      <c r="Q89" s="381">
        <f t="shared" si="9"/>
        <v>1.6162960932225017</v>
      </c>
      <c r="R89" s="362">
        <v>14</v>
      </c>
    </row>
    <row r="90" spans="1:18" ht="14.4">
      <c r="A90">
        <v>233</v>
      </c>
      <c r="B90" t="s">
        <v>84</v>
      </c>
      <c r="C90" s="311">
        <v>15312</v>
      </c>
      <c r="D90" s="260">
        <v>69440498.988860145</v>
      </c>
      <c r="E90" s="264">
        <v>64346971.971092217</v>
      </c>
      <c r="F90" s="372">
        <v>69051993</v>
      </c>
      <c r="G90" s="253">
        <f t="shared" si="10"/>
        <v>4705021.0289077833</v>
      </c>
      <c r="H90" s="254">
        <f t="shared" si="11"/>
        <v>7.3119540590371637E-2</v>
      </c>
      <c r="I90" s="384">
        <f t="shared" si="8"/>
        <v>307.27671296419692</v>
      </c>
      <c r="J90" s="269">
        <v>2261003.4328935547</v>
      </c>
      <c r="K90" s="270">
        <v>5317182.6700838562</v>
      </c>
      <c r="L90" s="371">
        <v>2494170.1595986546</v>
      </c>
      <c r="M90" s="271">
        <f t="shared" si="12"/>
        <v>-184.36602079971274</v>
      </c>
      <c r="N90" s="272">
        <v>631798.2322818815</v>
      </c>
      <c r="O90" s="273">
        <v>2668137.4071319136</v>
      </c>
      <c r="P90" s="380">
        <v>786129.06680846412</v>
      </c>
      <c r="Q90" s="381">
        <f t="shared" si="9"/>
        <v>-122.91068053314065</v>
      </c>
      <c r="R90" s="362">
        <v>14</v>
      </c>
    </row>
    <row r="91" spans="1:18" ht="14.4">
      <c r="A91">
        <v>235</v>
      </c>
      <c r="B91" t="s">
        <v>85</v>
      </c>
      <c r="C91" s="311">
        <v>10396</v>
      </c>
      <c r="D91" s="260">
        <v>36538261.313965723</v>
      </c>
      <c r="E91" s="264">
        <v>37697313.909777902</v>
      </c>
      <c r="F91" s="372">
        <v>37664359</v>
      </c>
      <c r="G91" s="253">
        <f t="shared" si="10"/>
        <v>-32954.909777902067</v>
      </c>
      <c r="H91" s="254">
        <f t="shared" si="11"/>
        <v>-8.7419782366388304E-4</v>
      </c>
      <c r="I91" s="384">
        <f t="shared" si="8"/>
        <v>-3.1699605403907336</v>
      </c>
      <c r="J91" s="269">
        <v>8038902.0818206035</v>
      </c>
      <c r="K91" s="270">
        <v>7343420.6283706632</v>
      </c>
      <c r="L91" s="371">
        <v>7363193.4739771765</v>
      </c>
      <c r="M91" s="271">
        <f t="shared" si="12"/>
        <v>1.9019666801186341</v>
      </c>
      <c r="N91" s="272">
        <v>1937661.5093347558</v>
      </c>
      <c r="O91" s="273">
        <v>1474888.8458686413</v>
      </c>
      <c r="P91" s="380">
        <v>1488070.7429396594</v>
      </c>
      <c r="Q91" s="381">
        <f t="shared" si="9"/>
        <v>1.2679777867466446</v>
      </c>
      <c r="R91" s="362">
        <v>1</v>
      </c>
    </row>
    <row r="92" spans="1:18" ht="14.4">
      <c r="A92">
        <v>236</v>
      </c>
      <c r="B92" t="s">
        <v>86</v>
      </c>
      <c r="C92" s="311">
        <v>4196</v>
      </c>
      <c r="D92" s="260">
        <v>16612495.18864735</v>
      </c>
      <c r="E92" s="264">
        <v>16510364.987338459</v>
      </c>
      <c r="F92" s="372">
        <v>16495921</v>
      </c>
      <c r="G92" s="253">
        <f t="shared" si="10"/>
        <v>-14443.987338459119</v>
      </c>
      <c r="H92" s="254">
        <f t="shared" si="11"/>
        <v>-8.7484361184843502E-4</v>
      </c>
      <c r="I92" s="384">
        <f t="shared" si="8"/>
        <v>-3.4423230072590845</v>
      </c>
      <c r="J92" s="269">
        <v>-174884.60934423775</v>
      </c>
      <c r="K92" s="270">
        <v>-113595.31238969736</v>
      </c>
      <c r="L92" s="371">
        <v>-104928.87593170683</v>
      </c>
      <c r="M92" s="271">
        <f t="shared" si="12"/>
        <v>2.0654043036202392</v>
      </c>
      <c r="N92" s="272">
        <v>-470301.46489532274</v>
      </c>
      <c r="O92" s="273">
        <v>-429639.41138920828</v>
      </c>
      <c r="P92" s="380">
        <v>-423861.78708387644</v>
      </c>
      <c r="Q92" s="381">
        <f t="shared" si="9"/>
        <v>1.3769362024146441</v>
      </c>
      <c r="R92" s="362">
        <v>16</v>
      </c>
    </row>
    <row r="93" spans="1:18" ht="14.4">
      <c r="A93">
        <v>239</v>
      </c>
      <c r="B93" t="s">
        <v>87</v>
      </c>
      <c r="C93" s="311">
        <v>2095</v>
      </c>
      <c r="D93" s="260">
        <v>11743967.452050168</v>
      </c>
      <c r="E93" s="264">
        <v>11539073.672242628</v>
      </c>
      <c r="F93" s="372">
        <v>11528997</v>
      </c>
      <c r="G93" s="253">
        <f t="shared" si="10"/>
        <v>-10076.67224262841</v>
      </c>
      <c r="H93" s="254">
        <f t="shared" si="11"/>
        <v>-8.7326526624645438E-4</v>
      </c>
      <c r="I93" s="384">
        <f t="shared" si="8"/>
        <v>-4.8098674189157089</v>
      </c>
      <c r="J93" s="269">
        <v>66499.639230492525</v>
      </c>
      <c r="K93" s="270">
        <v>189452.97645745569</v>
      </c>
      <c r="L93" s="371">
        <v>195498.780700011</v>
      </c>
      <c r="M93" s="271">
        <f t="shared" si="12"/>
        <v>2.8858254141075483</v>
      </c>
      <c r="N93" s="272">
        <v>-373186.06952866755</v>
      </c>
      <c r="O93" s="273">
        <v>-291518.78551606101</v>
      </c>
      <c r="P93" s="380">
        <v>-287488.2493543544</v>
      </c>
      <c r="Q93" s="381">
        <f t="shared" si="9"/>
        <v>1.9238836094064955</v>
      </c>
      <c r="R93" s="362">
        <v>11</v>
      </c>
    </row>
    <row r="94" spans="1:18" ht="14.4">
      <c r="A94">
        <v>240</v>
      </c>
      <c r="B94" t="s">
        <v>88</v>
      </c>
      <c r="C94" s="311">
        <v>19982</v>
      </c>
      <c r="D94" s="260">
        <v>103860192.39464892</v>
      </c>
      <c r="E94" s="264">
        <v>102013286.34923451</v>
      </c>
      <c r="F94" s="372">
        <v>101924106</v>
      </c>
      <c r="G94" s="253">
        <f t="shared" si="10"/>
        <v>-89180.349234506488</v>
      </c>
      <c r="H94" s="254">
        <f t="shared" si="11"/>
        <v>-8.7420327710259753E-4</v>
      </c>
      <c r="I94" s="384">
        <f t="shared" si="8"/>
        <v>-4.463034192498573</v>
      </c>
      <c r="J94" s="269">
        <v>-7270141.3799906326</v>
      </c>
      <c r="K94" s="270">
        <v>-6161865.5535817854</v>
      </c>
      <c r="L94" s="371">
        <v>-6108357.624492256</v>
      </c>
      <c r="M94" s="271">
        <f t="shared" si="12"/>
        <v>2.67780648030875</v>
      </c>
      <c r="N94" s="272">
        <v>-4508571.2695623096</v>
      </c>
      <c r="O94" s="273">
        <v>-3772056.6173052648</v>
      </c>
      <c r="P94" s="380">
        <v>-3736384.6645788797</v>
      </c>
      <c r="Q94" s="381">
        <f t="shared" si="9"/>
        <v>1.7852043202074412</v>
      </c>
      <c r="R94" s="362">
        <v>19</v>
      </c>
    </row>
    <row r="95" spans="1:18" ht="14.4">
      <c r="A95">
        <v>241</v>
      </c>
      <c r="B95" t="s">
        <v>89</v>
      </c>
      <c r="C95" s="311">
        <v>7904</v>
      </c>
      <c r="D95" s="260">
        <v>33269398.483910982</v>
      </c>
      <c r="E95" s="264">
        <v>33633701.162030838</v>
      </c>
      <c r="F95" s="372">
        <v>33604416</v>
      </c>
      <c r="G95" s="253">
        <f t="shared" si="10"/>
        <v>-29285.16203083843</v>
      </c>
      <c r="H95" s="254">
        <f t="shared" si="11"/>
        <v>-8.7070887291757577E-4</v>
      </c>
      <c r="I95" s="384">
        <f t="shared" si="8"/>
        <v>-3.7051065322417043</v>
      </c>
      <c r="J95" s="269">
        <v>-1000612.1863359695</v>
      </c>
      <c r="K95" s="270">
        <v>-1219167.593647734</v>
      </c>
      <c r="L95" s="371">
        <v>-1201596.3587326356</v>
      </c>
      <c r="M95" s="271">
        <f t="shared" si="12"/>
        <v>2.2230813404729766</v>
      </c>
      <c r="N95" s="272">
        <v>-710737.15939233941</v>
      </c>
      <c r="O95" s="273">
        <v>-856903.69850878906</v>
      </c>
      <c r="P95" s="380">
        <v>-845189.54189871054</v>
      </c>
      <c r="Q95" s="381">
        <f t="shared" si="9"/>
        <v>1.4820542269836194</v>
      </c>
      <c r="R95" s="362">
        <v>19</v>
      </c>
    </row>
    <row r="96" spans="1:18" ht="14.4">
      <c r="A96">
        <v>244</v>
      </c>
      <c r="B96" t="s">
        <v>90</v>
      </c>
      <c r="C96" s="311">
        <v>19116</v>
      </c>
      <c r="D96" s="260">
        <v>58328322.243591905</v>
      </c>
      <c r="E96" s="264">
        <v>57565387.134415753</v>
      </c>
      <c r="F96" s="372">
        <v>58983024</v>
      </c>
      <c r="G96" s="253">
        <f t="shared" si="10"/>
        <v>1417636.8655842468</v>
      </c>
      <c r="H96" s="254">
        <f t="shared" si="11"/>
        <v>2.462654967079524E-2</v>
      </c>
      <c r="I96" s="384">
        <f t="shared" si="8"/>
        <v>74.159702112588761</v>
      </c>
      <c r="J96" s="269">
        <v>-451085.92769278958</v>
      </c>
      <c r="K96" s="270">
        <v>6604.4917203561708</v>
      </c>
      <c r="L96" s="371">
        <v>-843977.50751002331</v>
      </c>
      <c r="M96" s="271">
        <f t="shared" si="12"/>
        <v>-44.495814983803072</v>
      </c>
      <c r="N96" s="272">
        <v>-1312281.9088570974</v>
      </c>
      <c r="O96" s="273">
        <v>-1005906.6784446646</v>
      </c>
      <c r="P96" s="380">
        <v>-1572961.3445982235</v>
      </c>
      <c r="Q96" s="381">
        <f t="shared" si="9"/>
        <v>-29.663876655867277</v>
      </c>
      <c r="R96" s="362">
        <v>17</v>
      </c>
    </row>
    <row r="97" spans="1:18" ht="14.4">
      <c r="A97">
        <v>245</v>
      </c>
      <c r="B97" t="s">
        <v>91</v>
      </c>
      <c r="C97" s="311">
        <v>37232</v>
      </c>
      <c r="D97" s="260">
        <v>129407159.98234227</v>
      </c>
      <c r="E97" s="264">
        <v>128526272.40044649</v>
      </c>
      <c r="F97" s="372">
        <v>128414006</v>
      </c>
      <c r="G97" s="253">
        <f t="shared" si="10"/>
        <v>-112266.40044648945</v>
      </c>
      <c r="H97" s="254">
        <f t="shared" si="11"/>
        <v>-8.7348989704380043E-4</v>
      </c>
      <c r="I97" s="384">
        <f t="shared" si="8"/>
        <v>-3.0153201666977183</v>
      </c>
      <c r="J97" s="269">
        <v>-1720497.251842746</v>
      </c>
      <c r="K97" s="270">
        <v>-1191972.7835027319</v>
      </c>
      <c r="L97" s="371">
        <v>-1124612.8536957274</v>
      </c>
      <c r="M97" s="271">
        <f t="shared" si="12"/>
        <v>1.8091945049152482</v>
      </c>
      <c r="N97" s="272">
        <v>25258.537976205946</v>
      </c>
      <c r="O97" s="273">
        <v>377750.9675316324</v>
      </c>
      <c r="P97" s="380">
        <v>422657.58740302263</v>
      </c>
      <c r="Q97" s="381">
        <f t="shared" si="9"/>
        <v>1.206129669944946</v>
      </c>
      <c r="R97" s="362">
        <v>1</v>
      </c>
    </row>
    <row r="98" spans="1:18" ht="14.4">
      <c r="A98">
        <v>249</v>
      </c>
      <c r="B98" t="s">
        <v>92</v>
      </c>
      <c r="C98" s="311">
        <v>9443</v>
      </c>
      <c r="D98" s="260">
        <v>43191510.81260208</v>
      </c>
      <c r="E98" s="264">
        <v>43511766.652656622</v>
      </c>
      <c r="F98" s="372">
        <v>43473803</v>
      </c>
      <c r="G98" s="253">
        <f t="shared" si="10"/>
        <v>-37963.652656622231</v>
      </c>
      <c r="H98" s="254">
        <f t="shared" si="11"/>
        <v>-8.7249164024242969E-4</v>
      </c>
      <c r="I98" s="384">
        <f t="shared" si="8"/>
        <v>-4.0202957382846796</v>
      </c>
      <c r="J98" s="269">
        <v>526304.52412093838</v>
      </c>
      <c r="K98" s="270">
        <v>334168.59929156071</v>
      </c>
      <c r="L98" s="371">
        <v>356946.7361238359</v>
      </c>
      <c r="M98" s="271">
        <f t="shared" si="12"/>
        <v>2.4121716437864231</v>
      </c>
      <c r="N98" s="272">
        <v>987547.10459601216</v>
      </c>
      <c r="O98" s="273">
        <v>859145.87156228826</v>
      </c>
      <c r="P98" s="380">
        <v>874331.29611714953</v>
      </c>
      <c r="Q98" s="381">
        <f t="shared" si="9"/>
        <v>1.6081144291921283</v>
      </c>
      <c r="R98" s="362">
        <v>13</v>
      </c>
    </row>
    <row r="99" spans="1:18" ht="14.4">
      <c r="A99">
        <v>250</v>
      </c>
      <c r="B99" t="s">
        <v>93</v>
      </c>
      <c r="C99" s="311">
        <v>1808</v>
      </c>
      <c r="D99" s="260">
        <v>8975239.7246629316</v>
      </c>
      <c r="E99" s="264">
        <v>9044759.6189134661</v>
      </c>
      <c r="F99" s="372">
        <v>9036881</v>
      </c>
      <c r="G99" s="253">
        <f t="shared" si="10"/>
        <v>-7878.6189134661108</v>
      </c>
      <c r="H99" s="254">
        <f t="shared" si="11"/>
        <v>-8.7107001682954161E-4</v>
      </c>
      <c r="I99" s="384">
        <f t="shared" si="8"/>
        <v>-4.3576432043507252</v>
      </c>
      <c r="J99" s="269">
        <v>234900.40402432714</v>
      </c>
      <c r="K99" s="270">
        <v>193193.3383670809</v>
      </c>
      <c r="L99" s="371">
        <v>197920.72461793592</v>
      </c>
      <c r="M99" s="271">
        <f t="shared" si="12"/>
        <v>2.6147047847649461</v>
      </c>
      <c r="N99" s="272">
        <v>96719.9979143323</v>
      </c>
      <c r="O99" s="273">
        <v>68829.221023912032</v>
      </c>
      <c r="P99" s="380">
        <v>71980.811857818</v>
      </c>
      <c r="Q99" s="381">
        <f t="shared" si="9"/>
        <v>1.7431365231780795</v>
      </c>
      <c r="R99" s="362">
        <v>6</v>
      </c>
    </row>
    <row r="100" spans="1:18" ht="14.4">
      <c r="A100">
        <v>256</v>
      </c>
      <c r="B100" t="s">
        <v>94</v>
      </c>
      <c r="C100" s="311">
        <v>1581</v>
      </c>
      <c r="D100" s="260">
        <v>7999400.2915495504</v>
      </c>
      <c r="E100" s="264">
        <v>8303832.9878118886</v>
      </c>
      <c r="F100" s="372">
        <v>8379058</v>
      </c>
      <c r="G100" s="253">
        <f t="shared" si="10"/>
        <v>75225.012188111432</v>
      </c>
      <c r="H100" s="254">
        <f t="shared" si="11"/>
        <v>9.0590709493464528E-3</v>
      </c>
      <c r="I100" s="384">
        <f t="shared" si="8"/>
        <v>47.580652870405714</v>
      </c>
      <c r="J100" s="269">
        <v>-39902.216606268856</v>
      </c>
      <c r="K100" s="270">
        <v>-222556.59431700438</v>
      </c>
      <c r="L100" s="371">
        <v>-267691.33868008648</v>
      </c>
      <c r="M100" s="271">
        <f t="shared" si="12"/>
        <v>-28.548225403593996</v>
      </c>
      <c r="N100" s="272">
        <v>-236418.03507668569</v>
      </c>
      <c r="O100" s="273">
        <v>-358280.20944454637</v>
      </c>
      <c r="P100" s="380">
        <v>-388370.03901993233</v>
      </c>
      <c r="Q100" s="381">
        <f t="shared" si="9"/>
        <v>-19.032150269061326</v>
      </c>
      <c r="R100" s="362">
        <v>13</v>
      </c>
    </row>
    <row r="101" spans="1:18" ht="14.4">
      <c r="A101">
        <v>257</v>
      </c>
      <c r="B101" t="s">
        <v>95</v>
      </c>
      <c r="C101" s="311">
        <v>40433</v>
      </c>
      <c r="D101" s="260">
        <v>123994399.10600336</v>
      </c>
      <c r="E101" s="264">
        <v>124286956.76524302</v>
      </c>
      <c r="F101" s="372">
        <v>124178337</v>
      </c>
      <c r="G101" s="253">
        <f t="shared" si="10"/>
        <v>-108619.76524302363</v>
      </c>
      <c r="H101" s="254">
        <f t="shared" si="11"/>
        <v>-8.7394339736057702E-4</v>
      </c>
      <c r="I101" s="384">
        <f t="shared" si="8"/>
        <v>-2.6864137027433936</v>
      </c>
      <c r="J101" s="269">
        <v>4828326.396470353</v>
      </c>
      <c r="K101" s="270">
        <v>4652727.4146809671</v>
      </c>
      <c r="L101" s="371">
        <v>4717899.5307239471</v>
      </c>
      <c r="M101" s="271">
        <f t="shared" si="12"/>
        <v>1.6118545752969107</v>
      </c>
      <c r="N101" s="272">
        <v>3559200.5384789906</v>
      </c>
      <c r="O101" s="273">
        <v>3443272.2261250205</v>
      </c>
      <c r="P101" s="380">
        <v>3486720.3034870639</v>
      </c>
      <c r="Q101" s="381">
        <f t="shared" si="9"/>
        <v>1.0745697168660084</v>
      </c>
      <c r="R101" s="362">
        <v>1</v>
      </c>
    </row>
    <row r="102" spans="1:18" ht="14.4">
      <c r="A102">
        <v>260</v>
      </c>
      <c r="B102" t="s">
        <v>96</v>
      </c>
      <c r="C102" s="311">
        <v>9877</v>
      </c>
      <c r="D102" s="260">
        <v>47358852.313262761</v>
      </c>
      <c r="E102" s="264">
        <v>47364942.496019766</v>
      </c>
      <c r="F102" s="372">
        <v>47323638</v>
      </c>
      <c r="G102" s="253">
        <f t="shared" si="10"/>
        <v>-41304.496019765735</v>
      </c>
      <c r="H102" s="254">
        <f t="shared" si="11"/>
        <v>-8.720478447374171E-4</v>
      </c>
      <c r="I102" s="384">
        <f t="shared" si="8"/>
        <v>-4.18188680973633</v>
      </c>
      <c r="J102" s="269">
        <v>4288630.8812484732</v>
      </c>
      <c r="K102" s="270">
        <v>4284998.0357474945</v>
      </c>
      <c r="L102" s="371">
        <v>4309780.9450360192</v>
      </c>
      <c r="M102" s="271">
        <f t="shared" si="12"/>
        <v>2.5091535171129542</v>
      </c>
      <c r="N102" s="272">
        <v>2817110.8710943582</v>
      </c>
      <c r="O102" s="273">
        <v>2814313.2462343522</v>
      </c>
      <c r="P102" s="380">
        <v>2830835.1857600482</v>
      </c>
      <c r="Q102" s="381">
        <f t="shared" si="9"/>
        <v>1.6727690114099405</v>
      </c>
      <c r="R102" s="362">
        <v>12</v>
      </c>
    </row>
    <row r="103" spans="1:18" ht="14.4">
      <c r="A103">
        <v>261</v>
      </c>
      <c r="B103" t="s">
        <v>97</v>
      </c>
      <c r="C103" s="311">
        <v>6523</v>
      </c>
      <c r="D103" s="260">
        <v>30196663.333895337</v>
      </c>
      <c r="E103" s="264">
        <v>30365242.625615474</v>
      </c>
      <c r="F103" s="372">
        <v>30338562</v>
      </c>
      <c r="G103" s="253">
        <f t="shared" si="10"/>
        <v>-26680.625615473837</v>
      </c>
      <c r="H103" s="254">
        <f t="shared" si="11"/>
        <v>-8.7865675714926203E-4</v>
      </c>
      <c r="I103" s="384">
        <f t="shared" si="8"/>
        <v>-4.0902384815995454</v>
      </c>
      <c r="J103" s="269">
        <v>-391404.62765453779</v>
      </c>
      <c r="K103" s="270">
        <v>-492570.51705580379</v>
      </c>
      <c r="L103" s="371">
        <v>-476562.29855948989</v>
      </c>
      <c r="M103" s="271">
        <f t="shared" si="12"/>
        <v>2.4541190397537789</v>
      </c>
      <c r="N103" s="272">
        <v>1302529.457537344</v>
      </c>
      <c r="O103" s="273">
        <v>1235409.13779514</v>
      </c>
      <c r="P103" s="380">
        <v>1246081.2834593584</v>
      </c>
      <c r="Q103" s="381">
        <f t="shared" si="9"/>
        <v>1.6360793598372447</v>
      </c>
      <c r="R103" s="362">
        <v>19</v>
      </c>
    </row>
    <row r="104" spans="1:18" ht="14.4">
      <c r="A104">
        <v>263</v>
      </c>
      <c r="B104" t="s">
        <v>98</v>
      </c>
      <c r="C104" s="311">
        <v>7759</v>
      </c>
      <c r="D104" s="260">
        <v>37728567.898997001</v>
      </c>
      <c r="E104" s="264">
        <v>37641356.145347409</v>
      </c>
      <c r="F104" s="372">
        <v>37608446</v>
      </c>
      <c r="G104" s="253">
        <f t="shared" si="10"/>
        <v>-32910.14534740895</v>
      </c>
      <c r="H104" s="254">
        <f t="shared" si="11"/>
        <v>-8.7430817371006832E-4</v>
      </c>
      <c r="I104" s="384">
        <f t="shared" si="8"/>
        <v>-4.2415447025916935</v>
      </c>
      <c r="J104" s="269">
        <v>1152212.158487858</v>
      </c>
      <c r="K104" s="270">
        <v>1204569.2273792345</v>
      </c>
      <c r="L104" s="371">
        <v>1224315.5131435227</v>
      </c>
      <c r="M104" s="271">
        <f t="shared" si="12"/>
        <v>2.5449524119458897</v>
      </c>
      <c r="N104" s="272">
        <v>669973.4952983309</v>
      </c>
      <c r="O104" s="273">
        <v>704347.82650707709</v>
      </c>
      <c r="P104" s="380">
        <v>717512.01701661141</v>
      </c>
      <c r="Q104" s="381">
        <f t="shared" si="9"/>
        <v>1.696634941298405</v>
      </c>
      <c r="R104" s="362">
        <v>11</v>
      </c>
    </row>
    <row r="105" spans="1:18" ht="14.4">
      <c r="A105">
        <v>265</v>
      </c>
      <c r="B105" t="s">
        <v>99</v>
      </c>
      <c r="C105" s="311">
        <v>1088</v>
      </c>
      <c r="D105" s="260">
        <v>5803334.8952948786</v>
      </c>
      <c r="E105" s="264">
        <v>5642273.0156355649</v>
      </c>
      <c r="F105" s="372">
        <v>5666513</v>
      </c>
      <c r="G105" s="253">
        <f t="shared" si="10"/>
        <v>24239.984364435077</v>
      </c>
      <c r="H105" s="254">
        <f t="shared" si="11"/>
        <v>4.2961381516389814E-3</v>
      </c>
      <c r="I105" s="384">
        <f t="shared" si="8"/>
        <v>22.27939739378224</v>
      </c>
      <c r="J105" s="269">
        <v>340895.71897904784</v>
      </c>
      <c r="K105" s="270">
        <v>437538.53789059952</v>
      </c>
      <c r="L105" s="371">
        <v>422994.28370602295</v>
      </c>
      <c r="M105" s="271">
        <f t="shared" si="12"/>
        <v>-13.367880684353462</v>
      </c>
      <c r="N105" s="272">
        <v>147400.05252188485</v>
      </c>
      <c r="O105" s="273">
        <v>211728.03904742259</v>
      </c>
      <c r="P105" s="380">
        <v>202031.86959103993</v>
      </c>
      <c r="Q105" s="381">
        <f t="shared" si="9"/>
        <v>-8.9119204562340624</v>
      </c>
      <c r="R105" s="362">
        <v>13</v>
      </c>
    </row>
    <row r="106" spans="1:18" ht="14.4">
      <c r="A106">
        <v>271</v>
      </c>
      <c r="B106" t="s">
        <v>100</v>
      </c>
      <c r="C106" s="311">
        <v>6951</v>
      </c>
      <c r="D106" s="260">
        <v>30496895.214390013</v>
      </c>
      <c r="E106" s="264">
        <v>31444193.966960035</v>
      </c>
      <c r="F106" s="372">
        <v>31416689</v>
      </c>
      <c r="G106" s="253">
        <f t="shared" si="10"/>
        <v>-27504.966960035264</v>
      </c>
      <c r="H106" s="254">
        <f t="shared" si="11"/>
        <v>-8.7472323154271631E-4</v>
      </c>
      <c r="I106" s="384">
        <f t="shared" si="8"/>
        <v>-3.9569798532635971</v>
      </c>
      <c r="J106" s="269">
        <v>234415.18435002558</v>
      </c>
      <c r="K106" s="270">
        <v>-333943.2068839125</v>
      </c>
      <c r="L106" s="371">
        <v>-317440.41636771831</v>
      </c>
      <c r="M106" s="271">
        <f t="shared" si="12"/>
        <v>2.3741606267003581</v>
      </c>
      <c r="N106" s="272">
        <v>170333.65025739381</v>
      </c>
      <c r="O106" s="273">
        <v>-208940.53599895732</v>
      </c>
      <c r="P106" s="380">
        <v>-197938.67565481996</v>
      </c>
      <c r="Q106" s="381">
        <f t="shared" si="9"/>
        <v>1.5827737511347082</v>
      </c>
      <c r="R106" s="362">
        <v>4</v>
      </c>
    </row>
    <row r="107" spans="1:18" ht="14.4">
      <c r="A107">
        <v>272</v>
      </c>
      <c r="B107" t="s">
        <v>101</v>
      </c>
      <c r="C107" s="311">
        <v>47909</v>
      </c>
      <c r="D107" s="260">
        <v>187115589.87962046</v>
      </c>
      <c r="E107" s="264">
        <v>188257972.41101745</v>
      </c>
      <c r="F107" s="372">
        <v>188093031</v>
      </c>
      <c r="G107" s="253">
        <f t="shared" si="10"/>
        <v>-164941.41101744771</v>
      </c>
      <c r="H107" s="254">
        <f t="shared" si="11"/>
        <v>-8.7614568936999148E-4</v>
      </c>
      <c r="I107" s="384">
        <f t="shared" si="8"/>
        <v>-3.4428063832984974</v>
      </c>
      <c r="J107" s="269">
        <v>-5453441.9219217822</v>
      </c>
      <c r="K107" s="270">
        <v>-6138874.9437703043</v>
      </c>
      <c r="L107" s="371">
        <v>-6039909.8979731565</v>
      </c>
      <c r="M107" s="271">
        <f t="shared" si="12"/>
        <v>2.0656879875837064</v>
      </c>
      <c r="N107" s="272">
        <v>-2165021.1520381705</v>
      </c>
      <c r="O107" s="273">
        <v>-2621914.6033456684</v>
      </c>
      <c r="P107" s="380">
        <v>-2555937.9061475191</v>
      </c>
      <c r="Q107" s="381">
        <f t="shared" si="9"/>
        <v>1.3771253250568636</v>
      </c>
      <c r="R107" s="362">
        <v>16</v>
      </c>
    </row>
    <row r="108" spans="1:18" ht="14.4">
      <c r="A108">
        <v>273</v>
      </c>
      <c r="B108" t="s">
        <v>102</v>
      </c>
      <c r="C108" s="311">
        <v>3989</v>
      </c>
      <c r="D108" s="260">
        <v>19046865.401472989</v>
      </c>
      <c r="E108" s="264">
        <v>20099347.303655505</v>
      </c>
      <c r="F108" s="372">
        <v>19957007</v>
      </c>
      <c r="G108" s="253">
        <f t="shared" si="10"/>
        <v>-142340.30365550518</v>
      </c>
      <c r="H108" s="254">
        <f t="shared" si="11"/>
        <v>-7.0818371116766312E-3</v>
      </c>
      <c r="I108" s="384">
        <f t="shared" si="8"/>
        <v>-35.683204726875204</v>
      </c>
      <c r="J108" s="269">
        <v>-268030.49669088877</v>
      </c>
      <c r="K108" s="270">
        <v>-899533.65560442011</v>
      </c>
      <c r="L108" s="371">
        <v>-814129.30658958305</v>
      </c>
      <c r="M108" s="271">
        <f t="shared" si="12"/>
        <v>21.409964656514681</v>
      </c>
      <c r="N108" s="272">
        <v>1323572.7433761363</v>
      </c>
      <c r="O108" s="273">
        <v>902818.32208426797</v>
      </c>
      <c r="P108" s="380">
        <v>959754.55476083152</v>
      </c>
      <c r="Q108" s="381">
        <f t="shared" si="9"/>
        <v>14.273309771011169</v>
      </c>
      <c r="R108" s="362">
        <v>19</v>
      </c>
    </row>
    <row r="109" spans="1:18" ht="14.4">
      <c r="A109">
        <v>275</v>
      </c>
      <c r="B109" t="s">
        <v>103</v>
      </c>
      <c r="C109" s="311">
        <v>2586</v>
      </c>
      <c r="D109" s="260">
        <v>11667494.82640557</v>
      </c>
      <c r="E109" s="264">
        <v>11886496.714561982</v>
      </c>
      <c r="F109" s="372">
        <v>11912800</v>
      </c>
      <c r="G109" s="253">
        <f t="shared" si="10"/>
        <v>26303.28543801792</v>
      </c>
      <c r="H109" s="254">
        <f t="shared" si="11"/>
        <v>2.2128711318107823E-3</v>
      </c>
      <c r="I109" s="384">
        <f t="shared" si="8"/>
        <v>10.171417416093549</v>
      </c>
      <c r="J109" s="269">
        <v>595373.6805941792</v>
      </c>
      <c r="K109" s="270">
        <v>463976.11544823751</v>
      </c>
      <c r="L109" s="371">
        <v>448194.39721103443</v>
      </c>
      <c r="M109" s="271">
        <f t="shared" si="12"/>
        <v>-6.1027526052602781</v>
      </c>
      <c r="N109" s="272">
        <v>559061.58779389714</v>
      </c>
      <c r="O109" s="273">
        <v>471400.17055667861</v>
      </c>
      <c r="P109" s="380">
        <v>460879.0250652135</v>
      </c>
      <c r="Q109" s="381">
        <f t="shared" si="9"/>
        <v>-4.0685017368387904</v>
      </c>
      <c r="R109" s="362">
        <v>13</v>
      </c>
    </row>
    <row r="110" spans="1:18" ht="14.4">
      <c r="A110">
        <v>276</v>
      </c>
      <c r="B110" t="s">
        <v>104</v>
      </c>
      <c r="C110" s="311">
        <v>15035</v>
      </c>
      <c r="D110" s="260">
        <v>41513385.402179286</v>
      </c>
      <c r="E110" s="264">
        <v>42185757.26233694</v>
      </c>
      <c r="F110" s="372">
        <v>42148676</v>
      </c>
      <c r="G110" s="253">
        <f t="shared" si="10"/>
        <v>-37081.262336939573</v>
      </c>
      <c r="H110" s="254">
        <f t="shared" si="11"/>
        <v>-8.7899956628360409E-4</v>
      </c>
      <c r="I110" s="384">
        <f t="shared" si="8"/>
        <v>-2.4663293872257781</v>
      </c>
      <c r="J110" s="269">
        <v>2198641.1221422497</v>
      </c>
      <c r="K110" s="270">
        <v>1795181.6723449104</v>
      </c>
      <c r="L110" s="371">
        <v>1817430.1323513938</v>
      </c>
      <c r="M110" s="271">
        <f t="shared" si="12"/>
        <v>1.4797778521106328</v>
      </c>
      <c r="N110" s="272">
        <v>729778.7348113755</v>
      </c>
      <c r="O110" s="273">
        <v>461447.76818603708</v>
      </c>
      <c r="P110" s="380">
        <v>476280.07485705195</v>
      </c>
      <c r="Q110" s="381">
        <f t="shared" si="9"/>
        <v>0.98651856807548188</v>
      </c>
      <c r="R110" s="362">
        <v>12</v>
      </c>
    </row>
    <row r="111" spans="1:18" ht="14.4">
      <c r="A111">
        <v>280</v>
      </c>
      <c r="B111" t="s">
        <v>105</v>
      </c>
      <c r="C111" s="311">
        <v>2050</v>
      </c>
      <c r="D111" s="260">
        <v>8768393.404889429</v>
      </c>
      <c r="E111" s="264">
        <v>9181376.3022048529</v>
      </c>
      <c r="F111" s="372">
        <v>8592058</v>
      </c>
      <c r="G111" s="253">
        <f t="shared" si="10"/>
        <v>-589318.30220485292</v>
      </c>
      <c r="H111" s="254">
        <f t="shared" si="11"/>
        <v>-6.4186270424765365E-2</v>
      </c>
      <c r="I111" s="384">
        <f t="shared" si="8"/>
        <v>-287.47234253895266</v>
      </c>
      <c r="J111" s="269">
        <v>-113659.99689489689</v>
      </c>
      <c r="K111" s="270">
        <v>-361443.65754539368</v>
      </c>
      <c r="L111" s="371">
        <v>-7852.4502045848512</v>
      </c>
      <c r="M111" s="271">
        <f t="shared" si="12"/>
        <v>172.48351577600431</v>
      </c>
      <c r="N111" s="272">
        <v>186605.95704321098</v>
      </c>
      <c r="O111" s="273">
        <v>21309.459079513141</v>
      </c>
      <c r="P111" s="380">
        <v>257036.93064005545</v>
      </c>
      <c r="Q111" s="381">
        <f t="shared" si="9"/>
        <v>114.9890105173377</v>
      </c>
      <c r="R111" s="362">
        <v>15</v>
      </c>
    </row>
    <row r="112" spans="1:18" ht="14.4">
      <c r="A112">
        <v>284</v>
      </c>
      <c r="B112" t="s">
        <v>384</v>
      </c>
      <c r="C112" s="311">
        <v>2271</v>
      </c>
      <c r="D112" s="260">
        <v>9203189.432977153</v>
      </c>
      <c r="E112" s="264">
        <v>9255480.1900411006</v>
      </c>
      <c r="F112" s="372">
        <v>9247416</v>
      </c>
      <c r="G112" s="253">
        <f t="shared" si="10"/>
        <v>-8064.1900411006063</v>
      </c>
      <c r="H112" s="254">
        <f t="shared" si="11"/>
        <v>-8.7128813151992669E-4</v>
      </c>
      <c r="I112" s="384">
        <f t="shared" si="8"/>
        <v>-3.5509423342583033</v>
      </c>
      <c r="J112" s="269">
        <v>1055346.3034045529</v>
      </c>
      <c r="K112" s="270">
        <v>1023978.8586301102</v>
      </c>
      <c r="L112" s="371">
        <v>1028817.6081680136</v>
      </c>
      <c r="M112" s="271">
        <f t="shared" si="12"/>
        <v>2.1306691051974753</v>
      </c>
      <c r="N112" s="272">
        <v>853011.55306537787</v>
      </c>
      <c r="O112" s="273">
        <v>831976.06919490534</v>
      </c>
      <c r="P112" s="380">
        <v>835201.90222017828</v>
      </c>
      <c r="Q112" s="381">
        <f t="shared" si="9"/>
        <v>1.420446070133393</v>
      </c>
      <c r="R112" s="362">
        <v>2</v>
      </c>
    </row>
    <row r="113" spans="1:18" ht="14.4">
      <c r="A113">
        <v>285</v>
      </c>
      <c r="B113" t="s">
        <v>107</v>
      </c>
      <c r="C113" s="311">
        <v>51241</v>
      </c>
      <c r="D113" s="260">
        <v>233855331.09020281</v>
      </c>
      <c r="E113" s="264">
        <v>236749129.64617407</v>
      </c>
      <c r="F113" s="372">
        <v>236758561</v>
      </c>
      <c r="G113" s="253">
        <f t="shared" si="10"/>
        <v>9431.3538259267807</v>
      </c>
      <c r="H113" s="254">
        <f t="shared" si="11"/>
        <v>3.9836910234990567E-5</v>
      </c>
      <c r="I113" s="384">
        <f t="shared" si="8"/>
        <v>0.18405873862584221</v>
      </c>
      <c r="J113" s="269">
        <v>931007.5410607052</v>
      </c>
      <c r="K113" s="270">
        <v>-805125.65773407952</v>
      </c>
      <c r="L113" s="371">
        <v>-810784.20997074631</v>
      </c>
      <c r="M113" s="271">
        <f t="shared" si="12"/>
        <v>-0.11043016796445788</v>
      </c>
      <c r="N113" s="272">
        <v>3945298.2948206807</v>
      </c>
      <c r="O113" s="273">
        <v>2785297.5613505011</v>
      </c>
      <c r="P113" s="380">
        <v>2781525.1931927828</v>
      </c>
      <c r="Q113" s="381">
        <f t="shared" si="9"/>
        <v>-7.3620111975143551E-2</v>
      </c>
      <c r="R113" s="362">
        <v>8</v>
      </c>
    </row>
    <row r="114" spans="1:18" ht="14.4">
      <c r="A114">
        <v>286</v>
      </c>
      <c r="B114" t="s">
        <v>108</v>
      </c>
      <c r="C114" s="311">
        <v>80454</v>
      </c>
      <c r="D114" s="260">
        <v>355006794.10388374</v>
      </c>
      <c r="E114" s="264">
        <v>357277321.69165021</v>
      </c>
      <c r="F114" s="372">
        <v>356965061</v>
      </c>
      <c r="G114" s="253">
        <f t="shared" si="10"/>
        <v>-312260.69165021181</v>
      </c>
      <c r="H114" s="254">
        <f t="shared" si="11"/>
        <v>-8.7400087464748128E-4</v>
      </c>
      <c r="I114" s="384">
        <f t="shared" si="8"/>
        <v>-3.8812326503369854</v>
      </c>
      <c r="J114" s="269">
        <v>-3126300.4579730504</v>
      </c>
      <c r="K114" s="270">
        <v>-4488371.5490439953</v>
      </c>
      <c r="L114" s="371">
        <v>-4301015.2112129303</v>
      </c>
      <c r="M114" s="271">
        <f t="shared" si="12"/>
        <v>2.3287386311564999</v>
      </c>
      <c r="N114" s="272">
        <v>380486.66664846765</v>
      </c>
      <c r="O114" s="273">
        <v>-531897.92138022336</v>
      </c>
      <c r="P114" s="380">
        <v>-406993.69615939754</v>
      </c>
      <c r="Q114" s="381">
        <f t="shared" si="9"/>
        <v>1.5524924207724391</v>
      </c>
      <c r="R114" s="362">
        <v>8</v>
      </c>
    </row>
    <row r="115" spans="1:18" ht="14.4">
      <c r="A115">
        <v>287</v>
      </c>
      <c r="B115" t="s">
        <v>385</v>
      </c>
      <c r="C115" s="311">
        <v>6380</v>
      </c>
      <c r="D115" s="260">
        <v>30397855.282756053</v>
      </c>
      <c r="E115" s="264">
        <v>29534155.471796054</v>
      </c>
      <c r="F115" s="372">
        <v>29508439</v>
      </c>
      <c r="G115" s="253">
        <f t="shared" si="10"/>
        <v>-25716.471796054393</v>
      </c>
      <c r="H115" s="254">
        <f t="shared" si="11"/>
        <v>-8.7073665677058561E-4</v>
      </c>
      <c r="I115" s="384">
        <f t="shared" si="8"/>
        <v>-4.0307949523596225</v>
      </c>
      <c r="J115" s="269">
        <v>1073269.7562788855</v>
      </c>
      <c r="K115" s="270">
        <v>1591500.2013969633</v>
      </c>
      <c r="L115" s="371">
        <v>1606930.1544386714</v>
      </c>
      <c r="M115" s="271">
        <f t="shared" si="12"/>
        <v>2.4184879375718018</v>
      </c>
      <c r="N115" s="272">
        <v>717008.02769912384</v>
      </c>
      <c r="O115" s="273">
        <v>1062308.4265031074</v>
      </c>
      <c r="P115" s="380">
        <v>1072595.0618642569</v>
      </c>
      <c r="Q115" s="381">
        <f t="shared" si="9"/>
        <v>1.6123252917162134</v>
      </c>
      <c r="R115" s="362">
        <v>15</v>
      </c>
    </row>
    <row r="116" spans="1:18" ht="14.4">
      <c r="A116">
        <v>288</v>
      </c>
      <c r="B116" t="s">
        <v>110</v>
      </c>
      <c r="C116" s="311">
        <v>6442</v>
      </c>
      <c r="D116" s="260">
        <v>26821722.219703481</v>
      </c>
      <c r="E116" s="264">
        <v>26434441.009936474</v>
      </c>
      <c r="F116" s="372">
        <v>26270438</v>
      </c>
      <c r="G116" s="253">
        <f t="shared" si="10"/>
        <v>-164003.00993647426</v>
      </c>
      <c r="H116" s="254">
        <f t="shared" si="11"/>
        <v>-6.2041414030592507E-3</v>
      </c>
      <c r="I116" s="384">
        <f t="shared" si="8"/>
        <v>-25.458399555491194</v>
      </c>
      <c r="J116" s="269">
        <v>-814309.59776317223</v>
      </c>
      <c r="K116" s="270">
        <v>-581943.32080212701</v>
      </c>
      <c r="L116" s="371">
        <v>-483541.52055936662</v>
      </c>
      <c r="M116" s="271">
        <f t="shared" si="12"/>
        <v>15.275038845507668</v>
      </c>
      <c r="N116" s="272">
        <v>-842181.69835989841</v>
      </c>
      <c r="O116" s="273">
        <v>-687227.57612451701</v>
      </c>
      <c r="P116" s="380">
        <v>-621626.37596266565</v>
      </c>
      <c r="Q116" s="381">
        <f t="shared" si="9"/>
        <v>10.183359230340168</v>
      </c>
      <c r="R116" s="362">
        <v>15</v>
      </c>
    </row>
    <row r="117" spans="1:18" ht="14.4">
      <c r="A117">
        <v>290</v>
      </c>
      <c r="B117" t="s">
        <v>111</v>
      </c>
      <c r="C117" s="311">
        <v>7928</v>
      </c>
      <c r="D117" s="260">
        <v>44791267.485121071</v>
      </c>
      <c r="E117" s="264">
        <v>44163948.066524126</v>
      </c>
      <c r="F117" s="372">
        <v>44125283</v>
      </c>
      <c r="G117" s="253">
        <f t="shared" si="10"/>
        <v>-38665.066524125636</v>
      </c>
      <c r="H117" s="254">
        <f t="shared" si="11"/>
        <v>-8.7548935765173149E-4</v>
      </c>
      <c r="I117" s="384">
        <f t="shared" si="8"/>
        <v>-4.8770265545062612</v>
      </c>
      <c r="J117" s="269">
        <v>-464708.15251307294</v>
      </c>
      <c r="K117" s="270">
        <v>-88281.412196629812</v>
      </c>
      <c r="L117" s="371">
        <v>-65082.62521018627</v>
      </c>
      <c r="M117" s="271">
        <f t="shared" si="12"/>
        <v>2.9261840295715871</v>
      </c>
      <c r="N117" s="272">
        <v>287056.14183100866</v>
      </c>
      <c r="O117" s="273">
        <v>537387.29266791081</v>
      </c>
      <c r="P117" s="380">
        <v>552853.15065888315</v>
      </c>
      <c r="Q117" s="381">
        <f t="shared" si="9"/>
        <v>1.9507893530489844</v>
      </c>
      <c r="R117" s="362">
        <v>18</v>
      </c>
    </row>
    <row r="118" spans="1:18" ht="14.4">
      <c r="A118">
        <v>291</v>
      </c>
      <c r="B118" t="s">
        <v>112</v>
      </c>
      <c r="C118" s="311">
        <v>2158</v>
      </c>
      <c r="D118" s="260">
        <v>11256507.144720394</v>
      </c>
      <c r="E118" s="264">
        <v>11247458.961879544</v>
      </c>
      <c r="F118" s="372">
        <v>11237659</v>
      </c>
      <c r="G118" s="253">
        <f t="shared" si="10"/>
        <v>-9799.9618795439601</v>
      </c>
      <c r="H118" s="254">
        <f t="shared" si="11"/>
        <v>-8.7130452422707087E-4</v>
      </c>
      <c r="I118" s="384">
        <f t="shared" si="8"/>
        <v>-4.541224225923985</v>
      </c>
      <c r="J118" s="269">
        <v>950904.73402385158</v>
      </c>
      <c r="K118" s="270">
        <v>956335.87941771001</v>
      </c>
      <c r="L118" s="371">
        <v>962215.81022848887</v>
      </c>
      <c r="M118" s="271">
        <f t="shared" si="12"/>
        <v>2.7247130726500775</v>
      </c>
      <c r="N118" s="272">
        <v>896243.77007172839</v>
      </c>
      <c r="O118" s="273">
        <v>899825.03005968791</v>
      </c>
      <c r="P118" s="380">
        <v>903744.98393354379</v>
      </c>
      <c r="Q118" s="381">
        <f t="shared" si="9"/>
        <v>1.8164753817682469</v>
      </c>
      <c r="R118" s="362">
        <v>6</v>
      </c>
    </row>
    <row r="119" spans="1:18" ht="14.4">
      <c r="A119">
        <v>297</v>
      </c>
      <c r="B119" t="s">
        <v>113</v>
      </c>
      <c r="C119" s="311">
        <v>121543</v>
      </c>
      <c r="D119" s="260">
        <v>490440465.71322721</v>
      </c>
      <c r="E119" s="264">
        <v>477271332.11567742</v>
      </c>
      <c r="F119" s="372">
        <v>486586285</v>
      </c>
      <c r="G119" s="253">
        <f t="shared" si="10"/>
        <v>9314952.8843225837</v>
      </c>
      <c r="H119" s="254">
        <f t="shared" si="11"/>
        <v>1.9517101190701509E-2</v>
      </c>
      <c r="I119" s="384">
        <f t="shared" si="8"/>
        <v>76.639155560769311</v>
      </c>
      <c r="J119" s="269">
        <v>-14117505.026139481</v>
      </c>
      <c r="K119" s="270">
        <v>-6216290.9374902397</v>
      </c>
      <c r="L119" s="371">
        <v>-11805262.822869556</v>
      </c>
      <c r="M119" s="271">
        <f t="shared" si="12"/>
        <v>-45.983494609967799</v>
      </c>
      <c r="N119" s="272">
        <v>-6481568.6417166879</v>
      </c>
      <c r="O119" s="273">
        <v>-1209391.2495430226</v>
      </c>
      <c r="P119" s="380">
        <v>-4935372.5064624157</v>
      </c>
      <c r="Q119" s="381">
        <f t="shared" si="9"/>
        <v>-30.655663073310624</v>
      </c>
      <c r="R119" s="362">
        <v>11</v>
      </c>
    </row>
    <row r="120" spans="1:18" ht="14.4">
      <c r="A120">
        <v>300</v>
      </c>
      <c r="B120" t="s">
        <v>114</v>
      </c>
      <c r="C120" s="311">
        <v>3528</v>
      </c>
      <c r="D120" s="260">
        <v>15854435.089735491</v>
      </c>
      <c r="E120" s="264">
        <v>16085633.932508774</v>
      </c>
      <c r="F120" s="372">
        <v>16071598</v>
      </c>
      <c r="G120" s="253">
        <f t="shared" si="10"/>
        <v>-14035.932508774102</v>
      </c>
      <c r="H120" s="254">
        <f t="shared" si="11"/>
        <v>-8.7257565152018893E-4</v>
      </c>
      <c r="I120" s="384">
        <f t="shared" si="8"/>
        <v>-3.9784389197205505</v>
      </c>
      <c r="J120" s="269">
        <v>1455854.0474903292</v>
      </c>
      <c r="K120" s="270">
        <v>1317138.6827333088</v>
      </c>
      <c r="L120" s="371">
        <v>1325560.2991796143</v>
      </c>
      <c r="M120" s="271">
        <f t="shared" si="12"/>
        <v>2.3870794915832008</v>
      </c>
      <c r="N120" s="269">
        <v>816011.03948278818</v>
      </c>
      <c r="O120" s="270">
        <v>723464.49562194885</v>
      </c>
      <c r="P120" s="371">
        <v>729078.90658615809</v>
      </c>
      <c r="Q120" s="381">
        <f t="shared" si="9"/>
        <v>1.5913863277237066</v>
      </c>
      <c r="R120" s="362">
        <v>14</v>
      </c>
    </row>
    <row r="121" spans="1:18" ht="14.4">
      <c r="A121">
        <v>301</v>
      </c>
      <c r="B121" t="s">
        <v>115</v>
      </c>
      <c r="C121" s="311">
        <v>20197</v>
      </c>
      <c r="D121" s="260">
        <v>94311084.993447155</v>
      </c>
      <c r="E121" s="264">
        <v>94681176.404734939</v>
      </c>
      <c r="F121" s="372">
        <v>94733756</v>
      </c>
      <c r="G121" s="253">
        <f t="shared" si="10"/>
        <v>52579.595265060663</v>
      </c>
      <c r="H121" s="254">
        <f t="shared" si="11"/>
        <v>5.5533314288679656E-4</v>
      </c>
      <c r="I121" s="384">
        <f t="shared" si="8"/>
        <v>2.6033368948388702</v>
      </c>
      <c r="J121" s="269">
        <v>717073.25065928139</v>
      </c>
      <c r="K121" s="270">
        <v>495099.59500097728</v>
      </c>
      <c r="L121" s="371">
        <v>463551.83119081572</v>
      </c>
      <c r="M121" s="271">
        <f t="shared" si="12"/>
        <v>-1.5620024662158518</v>
      </c>
      <c r="N121" s="272">
        <v>-633320.12612438854</v>
      </c>
      <c r="O121" s="273">
        <v>-782737.17307722894</v>
      </c>
      <c r="P121" s="380">
        <v>-803769.0156173053</v>
      </c>
      <c r="Q121" s="381">
        <f t="shared" si="9"/>
        <v>-1.0413349774756822</v>
      </c>
      <c r="R121" s="362">
        <v>14</v>
      </c>
    </row>
    <row r="122" spans="1:18" ht="14.4">
      <c r="A122">
        <v>304</v>
      </c>
      <c r="B122" t="s">
        <v>116</v>
      </c>
      <c r="C122" s="311">
        <v>971</v>
      </c>
      <c r="D122" s="260">
        <v>4870062.4429641832</v>
      </c>
      <c r="E122" s="264">
        <v>4186457.9538516654</v>
      </c>
      <c r="F122" s="372">
        <v>4927451</v>
      </c>
      <c r="G122" s="253">
        <f t="shared" si="10"/>
        <v>740993.04614833463</v>
      </c>
      <c r="H122" s="254">
        <f t="shared" si="11"/>
        <v>0.17699760855512692</v>
      </c>
      <c r="I122" s="384">
        <f t="shared" si="8"/>
        <v>763.12363146069481</v>
      </c>
      <c r="J122" s="269">
        <v>-335143.88026683748</v>
      </c>
      <c r="K122" s="270">
        <v>75017.11801353663</v>
      </c>
      <c r="L122" s="371">
        <v>-369578.77209693141</v>
      </c>
      <c r="M122" s="271">
        <f t="shared" si="12"/>
        <v>-457.87424316217101</v>
      </c>
      <c r="N122" s="269">
        <v>-69377.10175927107</v>
      </c>
      <c r="O122" s="270">
        <v>204093.51694220459</v>
      </c>
      <c r="P122" s="371">
        <v>-92303.743131439114</v>
      </c>
      <c r="Q122" s="381">
        <f t="shared" si="9"/>
        <v>-305.24949544144562</v>
      </c>
      <c r="R122" s="362">
        <v>2</v>
      </c>
    </row>
    <row r="123" spans="1:18" ht="14.4">
      <c r="A123">
        <v>305</v>
      </c>
      <c r="B123" t="s">
        <v>117</v>
      </c>
      <c r="C123" s="311">
        <v>15165</v>
      </c>
      <c r="D123" s="260">
        <v>66156211.885958016</v>
      </c>
      <c r="E123" s="264">
        <v>65770400.667165659</v>
      </c>
      <c r="F123" s="372">
        <v>66257766</v>
      </c>
      <c r="G123" s="253">
        <f t="shared" si="10"/>
        <v>487365.33283434063</v>
      </c>
      <c r="H123" s="254">
        <f t="shared" si="11"/>
        <v>7.41010132051159E-3</v>
      </c>
      <c r="I123" s="384">
        <f t="shared" si="8"/>
        <v>32.137509583537131</v>
      </c>
      <c r="J123" s="269">
        <v>1997457.3543863457</v>
      </c>
      <c r="K123" s="270">
        <v>2228966.8217618456</v>
      </c>
      <c r="L123" s="371">
        <v>1936547.7977629702</v>
      </c>
      <c r="M123" s="271">
        <f t="shared" si="12"/>
        <v>-19.282494164119711</v>
      </c>
      <c r="N123" s="272">
        <v>2425928.9941001441</v>
      </c>
      <c r="O123" s="273">
        <v>2579866.9025302925</v>
      </c>
      <c r="P123" s="380">
        <v>2384920.8865310634</v>
      </c>
      <c r="Q123" s="381">
        <f t="shared" si="9"/>
        <v>-12.854996109411749</v>
      </c>
      <c r="R123" s="362">
        <v>17</v>
      </c>
    </row>
    <row r="124" spans="1:18" ht="14.4">
      <c r="A124">
        <v>309</v>
      </c>
      <c r="B124" t="s">
        <v>118</v>
      </c>
      <c r="C124" s="311">
        <v>6506</v>
      </c>
      <c r="D124" s="260">
        <v>31436113.25570282</v>
      </c>
      <c r="E124" s="264">
        <v>31682814.827628676</v>
      </c>
      <c r="F124" s="372">
        <v>31655194</v>
      </c>
      <c r="G124" s="253">
        <f t="shared" si="10"/>
        <v>-27620.827628675848</v>
      </c>
      <c r="H124" s="254">
        <f t="shared" si="11"/>
        <v>-8.7179209861711483E-4</v>
      </c>
      <c r="I124" s="384">
        <f t="shared" si="8"/>
        <v>-4.2454392297380643</v>
      </c>
      <c r="J124" s="269">
        <v>-401495.22926220956</v>
      </c>
      <c r="K124" s="270">
        <v>-549499.78741531994</v>
      </c>
      <c r="L124" s="371">
        <v>-532927.13107197662</v>
      </c>
      <c r="M124" s="271">
        <f t="shared" si="12"/>
        <v>2.5472880945808973</v>
      </c>
      <c r="N124" s="272">
        <v>-433381.87784330669</v>
      </c>
      <c r="O124" s="273">
        <v>-532341.09877524362</v>
      </c>
      <c r="P124" s="380">
        <v>-521292.66121300391</v>
      </c>
      <c r="Q124" s="381">
        <f t="shared" si="9"/>
        <v>1.6981920630555958</v>
      </c>
      <c r="R124" s="362">
        <v>12</v>
      </c>
    </row>
    <row r="125" spans="1:18" ht="14.4">
      <c r="A125">
        <v>312</v>
      </c>
      <c r="B125" t="s">
        <v>119</v>
      </c>
      <c r="C125" s="311">
        <v>1232</v>
      </c>
      <c r="D125" s="260">
        <v>6112148.0582051259</v>
      </c>
      <c r="E125" s="264">
        <v>6178933.3826172156</v>
      </c>
      <c r="F125" s="372">
        <v>6173543</v>
      </c>
      <c r="G125" s="253">
        <f t="shared" si="10"/>
        <v>-5390.3826172156259</v>
      </c>
      <c r="H125" s="254">
        <f t="shared" si="11"/>
        <v>-8.7238076273488119E-4</v>
      </c>
      <c r="I125" s="384">
        <f t="shared" si="8"/>
        <v>-4.3753105659217741</v>
      </c>
      <c r="J125" s="269">
        <v>98108.208258273487</v>
      </c>
      <c r="K125" s="270">
        <v>58052.458058340882</v>
      </c>
      <c r="L125" s="371">
        <v>61286.43494559903</v>
      </c>
      <c r="M125" s="271">
        <f t="shared" si="12"/>
        <v>2.6249812396575876</v>
      </c>
      <c r="N125" s="272">
        <v>-12640.698763405486</v>
      </c>
      <c r="O125" s="273">
        <v>-39617.42854870086</v>
      </c>
      <c r="P125" s="380">
        <v>-37461.443957193558</v>
      </c>
      <c r="Q125" s="381">
        <f t="shared" si="9"/>
        <v>1.7499874931065762</v>
      </c>
      <c r="R125" s="362">
        <v>13</v>
      </c>
    </row>
    <row r="126" spans="1:18" ht="14.4">
      <c r="A126">
        <v>316</v>
      </c>
      <c r="B126" t="s">
        <v>120</v>
      </c>
      <c r="C126" s="311">
        <v>4245</v>
      </c>
      <c r="D126" s="260">
        <v>17042081.075403221</v>
      </c>
      <c r="E126" s="264">
        <v>16665984.838789919</v>
      </c>
      <c r="F126" s="372">
        <v>16651389</v>
      </c>
      <c r="G126" s="253">
        <f t="shared" si="10"/>
        <v>-14595.838789919391</v>
      </c>
      <c r="H126" s="254">
        <f t="shared" si="11"/>
        <v>-8.757861555200577E-4</v>
      </c>
      <c r="I126" s="384">
        <f t="shared" si="8"/>
        <v>-3.4383601389680547</v>
      </c>
      <c r="J126" s="269">
        <v>-345227.75280109228</v>
      </c>
      <c r="K126" s="270">
        <v>-119546.01348243303</v>
      </c>
      <c r="L126" s="371">
        <v>-110788.76585552718</v>
      </c>
      <c r="M126" s="271">
        <f t="shared" si="12"/>
        <v>2.0629558602840645</v>
      </c>
      <c r="N126" s="272">
        <v>-308798.81497438921</v>
      </c>
      <c r="O126" s="273">
        <v>-158768.3443034401</v>
      </c>
      <c r="P126" s="380">
        <v>-152930.17921883069</v>
      </c>
      <c r="Q126" s="381">
        <f t="shared" si="9"/>
        <v>1.3753039068573409</v>
      </c>
      <c r="R126" s="362">
        <v>7</v>
      </c>
    </row>
    <row r="127" spans="1:18" ht="14.4">
      <c r="A127">
        <v>317</v>
      </c>
      <c r="B127" t="s">
        <v>121</v>
      </c>
      <c r="C127" s="311">
        <v>2533</v>
      </c>
      <c r="D127" s="260">
        <v>11070929.656212972</v>
      </c>
      <c r="E127" s="264">
        <v>11317467.585226992</v>
      </c>
      <c r="F127" s="372">
        <v>11301529</v>
      </c>
      <c r="G127" s="253">
        <f t="shared" si="10"/>
        <v>-15938.585226992145</v>
      </c>
      <c r="H127" s="254">
        <f t="shared" si="11"/>
        <v>-1.4083172853790391E-3</v>
      </c>
      <c r="I127" s="384">
        <f t="shared" si="8"/>
        <v>-6.2923747441737641</v>
      </c>
      <c r="J127" s="269">
        <v>986384.70593636518</v>
      </c>
      <c r="K127" s="270">
        <v>838464.95862976706</v>
      </c>
      <c r="L127" s="371">
        <v>848028.36924636201</v>
      </c>
      <c r="M127" s="271">
        <f t="shared" si="12"/>
        <v>3.7755272864567506</v>
      </c>
      <c r="N127" s="272">
        <v>529237.9696661788</v>
      </c>
      <c r="O127" s="273">
        <v>430571.61767318676</v>
      </c>
      <c r="P127" s="380">
        <v>436947.22475092119</v>
      </c>
      <c r="Q127" s="381">
        <f t="shared" si="9"/>
        <v>2.5170181909729288</v>
      </c>
      <c r="R127" s="362">
        <v>17</v>
      </c>
    </row>
    <row r="128" spans="1:18" ht="14.4">
      <c r="A128">
        <v>320</v>
      </c>
      <c r="B128" t="s">
        <v>122</v>
      </c>
      <c r="C128" s="311">
        <v>7105</v>
      </c>
      <c r="D128" s="260">
        <v>38711943.537279598</v>
      </c>
      <c r="E128" s="264">
        <v>38135287.329112925</v>
      </c>
      <c r="F128" s="372">
        <v>38102016</v>
      </c>
      <c r="G128" s="253">
        <f t="shared" si="10"/>
        <v>-33271.329112924635</v>
      </c>
      <c r="H128" s="254">
        <f t="shared" si="11"/>
        <v>-8.7245518371969664E-4</v>
      </c>
      <c r="I128" s="384">
        <f t="shared" si="8"/>
        <v>-4.6828049420020594</v>
      </c>
      <c r="J128" s="269">
        <v>850384.64555176522</v>
      </c>
      <c r="K128" s="270">
        <v>1196405.5980365726</v>
      </c>
      <c r="L128" s="371">
        <v>1216368.6201065173</v>
      </c>
      <c r="M128" s="271">
        <f t="shared" si="12"/>
        <v>2.8097145770506358</v>
      </c>
      <c r="N128" s="272">
        <v>1141663.6105878628</v>
      </c>
      <c r="O128" s="273">
        <v>1371863.1466104258</v>
      </c>
      <c r="P128" s="380">
        <v>1385171.8279903987</v>
      </c>
      <c r="Q128" s="381">
        <f t="shared" si="9"/>
        <v>1.8731430513684668</v>
      </c>
      <c r="R128" s="362">
        <v>19</v>
      </c>
    </row>
    <row r="129" spans="1:18" ht="14.4">
      <c r="A129">
        <v>322</v>
      </c>
      <c r="B129" t="s">
        <v>123</v>
      </c>
      <c r="C129" s="311">
        <v>6614</v>
      </c>
      <c r="D129" s="260">
        <v>28059035.062988557</v>
      </c>
      <c r="E129" s="264">
        <v>28228022.123938046</v>
      </c>
      <c r="F129" s="372">
        <v>28203422</v>
      </c>
      <c r="G129" s="253">
        <f t="shared" si="10"/>
        <v>-24600.123938046396</v>
      </c>
      <c r="H129" s="254">
        <f t="shared" si="11"/>
        <v>-8.714788386532011E-4</v>
      </c>
      <c r="I129" s="384">
        <f t="shared" si="8"/>
        <v>-3.7194018654439667</v>
      </c>
      <c r="J129" s="269">
        <v>1334230.2620859423</v>
      </c>
      <c r="K129" s="270">
        <v>1232841.1730604614</v>
      </c>
      <c r="L129" s="371">
        <v>1247601.3822249568</v>
      </c>
      <c r="M129" s="271">
        <f t="shared" si="12"/>
        <v>2.2316615005284772</v>
      </c>
      <c r="N129" s="272">
        <v>1290740.3265106499</v>
      </c>
      <c r="O129" s="273">
        <v>1223091.9848275445</v>
      </c>
      <c r="P129" s="380">
        <v>1232932.1242705504</v>
      </c>
      <c r="Q129" s="381">
        <f t="shared" si="9"/>
        <v>1.4877743336870126</v>
      </c>
      <c r="R129" s="362">
        <v>2</v>
      </c>
    </row>
    <row r="130" spans="1:18" ht="14.4">
      <c r="A130">
        <v>398</v>
      </c>
      <c r="B130" t="s">
        <v>124</v>
      </c>
      <c r="C130" s="311">
        <v>120027</v>
      </c>
      <c r="D130" s="260">
        <v>439702842.44531393</v>
      </c>
      <c r="E130" s="264">
        <v>441182444.36495429</v>
      </c>
      <c r="F130" s="372">
        <v>440796185</v>
      </c>
      <c r="G130" s="253">
        <f t="shared" si="10"/>
        <v>-386259.36495429277</v>
      </c>
      <c r="H130" s="254">
        <f t="shared" si="11"/>
        <v>-8.7550937234205054E-4</v>
      </c>
      <c r="I130" s="384">
        <f t="shared" si="8"/>
        <v>-3.218103967892997</v>
      </c>
      <c r="J130" s="269">
        <v>13510392.830545874</v>
      </c>
      <c r="K130" s="270">
        <v>12622701.257143427</v>
      </c>
      <c r="L130" s="371">
        <v>12854456.673994904</v>
      </c>
      <c r="M130" s="271">
        <f t="shared" si="12"/>
        <v>1.9308606967722071</v>
      </c>
      <c r="N130" s="272">
        <v>19204866.668158781</v>
      </c>
      <c r="O130" s="273">
        <v>18611842.867718708</v>
      </c>
      <c r="P130" s="380">
        <v>18766346.478953186</v>
      </c>
      <c r="Q130" s="381">
        <f t="shared" si="9"/>
        <v>1.2872404645161393</v>
      </c>
      <c r="R130" s="362">
        <v>7</v>
      </c>
    </row>
    <row r="131" spans="1:18" ht="14.4">
      <c r="A131">
        <v>399</v>
      </c>
      <c r="B131" t="s">
        <v>125</v>
      </c>
      <c r="C131" s="311">
        <v>7916</v>
      </c>
      <c r="D131" s="260">
        <v>30365075.530890677</v>
      </c>
      <c r="E131" s="264">
        <v>31724684.099883355</v>
      </c>
      <c r="F131" s="372">
        <v>31697012</v>
      </c>
      <c r="G131" s="253">
        <f t="shared" si="10"/>
        <v>-27672.0998833552</v>
      </c>
      <c r="H131" s="254">
        <f t="shared" si="11"/>
        <v>-8.722576967584981E-4</v>
      </c>
      <c r="I131" s="384">
        <f t="shared" si="8"/>
        <v>-3.4957175193728145</v>
      </c>
      <c r="J131" s="269">
        <v>-375042.4107776052</v>
      </c>
      <c r="K131" s="270">
        <v>-1190781.3445348125</v>
      </c>
      <c r="L131" s="371">
        <v>-1174178.2707272482</v>
      </c>
      <c r="M131" s="271">
        <f t="shared" si="12"/>
        <v>2.097406999439658</v>
      </c>
      <c r="N131" s="269">
        <v>-999965.2917481811</v>
      </c>
      <c r="O131" s="270">
        <v>-1544254.3245672423</v>
      </c>
      <c r="P131" s="371">
        <v>-1533185.608695521</v>
      </c>
      <c r="Q131" s="381">
        <f t="shared" si="9"/>
        <v>1.3982713329612524</v>
      </c>
      <c r="R131" s="362">
        <v>15</v>
      </c>
    </row>
    <row r="132" spans="1:18" ht="14.4">
      <c r="A132">
        <v>400</v>
      </c>
      <c r="B132" t="s">
        <v>126</v>
      </c>
      <c r="C132" s="311">
        <v>8456</v>
      </c>
      <c r="D132" s="260">
        <v>32400158.891339924</v>
      </c>
      <c r="E132" s="264">
        <v>30740821.304154996</v>
      </c>
      <c r="F132" s="372">
        <v>30728679</v>
      </c>
      <c r="G132" s="253">
        <f t="shared" si="10"/>
        <v>-12142.304154995829</v>
      </c>
      <c r="H132" s="254">
        <f t="shared" si="11"/>
        <v>-3.9498958192618779E-4</v>
      </c>
      <c r="I132" s="384">
        <f t="shared" si="8"/>
        <v>-1.4359394696068861</v>
      </c>
      <c r="J132" s="269">
        <v>1094780.8976453673</v>
      </c>
      <c r="K132" s="270">
        <v>2090392.2742327179</v>
      </c>
      <c r="L132" s="371">
        <v>2097677.7349020829</v>
      </c>
      <c r="M132" s="271">
        <f t="shared" si="12"/>
        <v>0.86157292684070641</v>
      </c>
      <c r="N132" s="272">
        <v>954612.05077918351</v>
      </c>
      <c r="O132" s="273">
        <v>1618197.0475773532</v>
      </c>
      <c r="P132" s="380">
        <v>1623054.0213569414</v>
      </c>
      <c r="Q132" s="381">
        <f t="shared" si="9"/>
        <v>0.57438195122850511</v>
      </c>
      <c r="R132" s="362">
        <v>2</v>
      </c>
    </row>
    <row r="133" spans="1:18" ht="14.4">
      <c r="A133">
        <v>402</v>
      </c>
      <c r="B133" t="s">
        <v>127</v>
      </c>
      <c r="C133" s="311">
        <v>9247</v>
      </c>
      <c r="D133" s="260">
        <v>43599849.285096027</v>
      </c>
      <c r="E133" s="264">
        <v>43667410.433473654</v>
      </c>
      <c r="F133" s="372">
        <v>43629391</v>
      </c>
      <c r="G133" s="253">
        <f t="shared" si="10"/>
        <v>-38019.433473654091</v>
      </c>
      <c r="H133" s="254">
        <f t="shared" si="11"/>
        <v>-8.7065921922656407E-4</v>
      </c>
      <c r="I133" s="384">
        <f t="shared" si="8"/>
        <v>-4.1115424974212278</v>
      </c>
      <c r="J133" s="269">
        <v>-765750.7235946334</v>
      </c>
      <c r="K133" s="270">
        <v>-806252.21847935824</v>
      </c>
      <c r="L133" s="371">
        <v>-783440.40137383319</v>
      </c>
      <c r="M133" s="271">
        <f t="shared" si="12"/>
        <v>2.4669424792392189</v>
      </c>
      <c r="N133" s="272">
        <v>-942873.22810209764</v>
      </c>
      <c r="O133" s="273">
        <v>-970496.08907768806</v>
      </c>
      <c r="P133" s="380">
        <v>-955288.21100732288</v>
      </c>
      <c r="Q133" s="381">
        <f t="shared" si="9"/>
        <v>1.6446283194944493</v>
      </c>
      <c r="R133" s="362">
        <v>11</v>
      </c>
    </row>
    <row r="134" spans="1:18" ht="14.4">
      <c r="A134">
        <v>403</v>
      </c>
      <c r="B134" t="s">
        <v>128</v>
      </c>
      <c r="C134" s="311">
        <v>2866</v>
      </c>
      <c r="D134" s="260">
        <v>14220135.467437269</v>
      </c>
      <c r="E134" s="264">
        <v>14357515.772489063</v>
      </c>
      <c r="F134" s="372">
        <v>14338857</v>
      </c>
      <c r="G134" s="253">
        <f t="shared" si="10"/>
        <v>-18658.772489063442</v>
      </c>
      <c r="H134" s="254">
        <f t="shared" si="11"/>
        <v>-1.2995822386499597E-3</v>
      </c>
      <c r="I134" s="384">
        <f t="shared" si="8"/>
        <v>-6.5103881678518638</v>
      </c>
      <c r="J134" s="269">
        <v>622590.73780885374</v>
      </c>
      <c r="K134" s="270">
        <v>540179.88216419867</v>
      </c>
      <c r="L134" s="371">
        <v>551375.07703542442</v>
      </c>
      <c r="M134" s="271">
        <f t="shared" si="12"/>
        <v>3.9062089571618088</v>
      </c>
      <c r="N134" s="272">
        <v>196166.60831395956</v>
      </c>
      <c r="O134" s="273">
        <v>140919.87089306198</v>
      </c>
      <c r="P134" s="380">
        <v>148383.33414054918</v>
      </c>
      <c r="Q134" s="381">
        <f t="shared" si="9"/>
        <v>2.6041393047757171</v>
      </c>
      <c r="R134" s="362">
        <v>14</v>
      </c>
    </row>
    <row r="135" spans="1:18" ht="14.4">
      <c r="A135">
        <v>405</v>
      </c>
      <c r="B135" t="s">
        <v>129</v>
      </c>
      <c r="C135" s="311">
        <v>72634</v>
      </c>
      <c r="D135" s="260">
        <v>277224892.0542866</v>
      </c>
      <c r="E135" s="264">
        <v>276191583.18062496</v>
      </c>
      <c r="F135" s="372">
        <v>275949554</v>
      </c>
      <c r="G135" s="253">
        <f t="shared" si="10"/>
        <v>-242029.18062496185</v>
      </c>
      <c r="H135" s="254">
        <f t="shared" si="11"/>
        <v>-8.7630903823263345E-4</v>
      </c>
      <c r="I135" s="384">
        <f t="shared" si="8"/>
        <v>-3.3321747477071599</v>
      </c>
      <c r="J135" s="269">
        <v>-1307633.1986752984</v>
      </c>
      <c r="K135" s="270">
        <v>-687591.67063756136</v>
      </c>
      <c r="L135" s="371">
        <v>-542373.96388745692</v>
      </c>
      <c r="M135" s="271">
        <f t="shared" si="12"/>
        <v>1.9993075797850102</v>
      </c>
      <c r="N135" s="272">
        <v>3526667.3874740954</v>
      </c>
      <c r="O135" s="273">
        <v>3939035.3100139028</v>
      </c>
      <c r="P135" s="380">
        <v>4035847.1145140617</v>
      </c>
      <c r="Q135" s="381">
        <f t="shared" si="9"/>
        <v>1.3328717198579023</v>
      </c>
      <c r="R135" s="362">
        <v>9</v>
      </c>
    </row>
    <row r="136" spans="1:18" ht="14.4">
      <c r="A136">
        <v>407</v>
      </c>
      <c r="B136" t="s">
        <v>130</v>
      </c>
      <c r="C136" s="311">
        <v>2580</v>
      </c>
      <c r="D136" s="260">
        <v>11081400.073035877</v>
      </c>
      <c r="E136" s="264">
        <v>11025260.59034057</v>
      </c>
      <c r="F136" s="372">
        <v>11015600</v>
      </c>
      <c r="G136" s="253">
        <f t="shared" si="10"/>
        <v>-9660.5903405696154</v>
      </c>
      <c r="H136" s="254">
        <f t="shared" si="11"/>
        <v>-8.7622331113274856E-4</v>
      </c>
      <c r="I136" s="384">
        <f t="shared" si="8"/>
        <v>-3.7444148606858976</v>
      </c>
      <c r="J136" s="269">
        <v>192284.82127251051</v>
      </c>
      <c r="K136" s="270">
        <v>225980.94804010226</v>
      </c>
      <c r="L136" s="371">
        <v>231777.33373985888</v>
      </c>
      <c r="M136" s="271">
        <f t="shared" si="12"/>
        <v>2.2466611239366738</v>
      </c>
      <c r="N136" s="272">
        <v>86023.996000081897</v>
      </c>
      <c r="O136" s="273">
        <v>108268.32175388366</v>
      </c>
      <c r="P136" s="380">
        <v>112132.57888705807</v>
      </c>
      <c r="Q136" s="381">
        <f t="shared" si="9"/>
        <v>1.4977740826257409</v>
      </c>
      <c r="R136" s="362">
        <v>1</v>
      </c>
    </row>
    <row r="137" spans="1:18" ht="14.4">
      <c r="A137">
        <v>408</v>
      </c>
      <c r="B137" t="s">
        <v>131</v>
      </c>
      <c r="C137" s="311">
        <v>14203</v>
      </c>
      <c r="D137" s="260">
        <v>57447121.124084227</v>
      </c>
      <c r="E137" s="264">
        <v>53806002.575258493</v>
      </c>
      <c r="F137" s="372">
        <v>56304409</v>
      </c>
      <c r="G137" s="253">
        <f t="shared" si="10"/>
        <v>2498406.4247415066</v>
      </c>
      <c r="H137" s="254">
        <f t="shared" si="11"/>
        <v>4.6433600437924813E-2</v>
      </c>
      <c r="I137" s="384">
        <f t="shared" si="8"/>
        <v>175.90695097806847</v>
      </c>
      <c r="J137" s="269">
        <v>441994.01981019601</v>
      </c>
      <c r="K137" s="270">
        <v>2626679.4080920331</v>
      </c>
      <c r="L137" s="371">
        <v>1127635.3236815659</v>
      </c>
      <c r="M137" s="271">
        <f t="shared" si="12"/>
        <v>-105.54418675001529</v>
      </c>
      <c r="N137" s="272">
        <v>-382837.57119115582</v>
      </c>
      <c r="O137" s="273">
        <v>1073367.4045640009</v>
      </c>
      <c r="P137" s="380">
        <v>74004.681623711745</v>
      </c>
      <c r="Q137" s="381">
        <f t="shared" si="9"/>
        <v>-70.362791166675294</v>
      </c>
      <c r="R137" s="362">
        <v>14</v>
      </c>
    </row>
    <row r="138" spans="1:18" ht="14.4">
      <c r="A138">
        <v>410</v>
      </c>
      <c r="B138" t="s">
        <v>132</v>
      </c>
      <c r="C138" s="311">
        <v>18788</v>
      </c>
      <c r="D138" s="260">
        <v>65922022.482761919</v>
      </c>
      <c r="E138" s="264">
        <v>66786504.705413669</v>
      </c>
      <c r="F138" s="372">
        <v>66727994</v>
      </c>
      <c r="G138" s="253">
        <f t="shared" si="10"/>
        <v>-58510.705413669348</v>
      </c>
      <c r="H138" s="254">
        <f t="shared" si="11"/>
        <v>-8.7608575522483522E-4</v>
      </c>
      <c r="I138" s="384">
        <f t="shared" si="8"/>
        <v>-3.1142593896992414</v>
      </c>
      <c r="J138" s="269">
        <v>-1203641.066939669</v>
      </c>
      <c r="K138" s="270">
        <v>-1722308.6182588381</v>
      </c>
      <c r="L138" s="371">
        <v>-1687202.4017858221</v>
      </c>
      <c r="M138" s="271">
        <f t="shared" si="12"/>
        <v>1.8685446281145388</v>
      </c>
      <c r="N138" s="272">
        <v>-1353185.0091590269</v>
      </c>
      <c r="O138" s="273">
        <v>-1699348.2594838326</v>
      </c>
      <c r="P138" s="380">
        <v>-1675944.1151684648</v>
      </c>
      <c r="Q138" s="381">
        <f t="shared" si="9"/>
        <v>1.245696418744294</v>
      </c>
      <c r="R138" s="362">
        <v>13</v>
      </c>
    </row>
    <row r="139" spans="1:18" ht="14.4">
      <c r="A139">
        <v>416</v>
      </c>
      <c r="B139" t="s">
        <v>133</v>
      </c>
      <c r="C139" s="311">
        <v>2917</v>
      </c>
      <c r="D139" s="260">
        <v>11760276.812780395</v>
      </c>
      <c r="E139" s="264">
        <v>11792818.738245074</v>
      </c>
      <c r="F139" s="372">
        <v>11782487</v>
      </c>
      <c r="G139" s="253">
        <f t="shared" si="10"/>
        <v>-10331.738245073706</v>
      </c>
      <c r="H139" s="254">
        <f t="shared" si="11"/>
        <v>-8.7610421854166518E-4</v>
      </c>
      <c r="I139" s="384">
        <f t="shared" si="8"/>
        <v>-3.5419054662576981</v>
      </c>
      <c r="J139" s="269">
        <v>-324747.00977366214</v>
      </c>
      <c r="K139" s="270">
        <v>-344257.93513641233</v>
      </c>
      <c r="L139" s="371">
        <v>-338058.75406148727</v>
      </c>
      <c r="M139" s="271">
        <f t="shared" si="12"/>
        <v>2.1251906324734513</v>
      </c>
      <c r="N139" s="272">
        <v>-256093.19672164335</v>
      </c>
      <c r="O139" s="273">
        <v>-269351.91640360985</v>
      </c>
      <c r="P139" s="380">
        <v>-265219.12902032188</v>
      </c>
      <c r="Q139" s="381">
        <f t="shared" si="9"/>
        <v>1.4167937549838774</v>
      </c>
      <c r="R139" s="362">
        <v>9</v>
      </c>
    </row>
    <row r="140" spans="1:18" ht="14.4">
      <c r="A140">
        <v>418</v>
      </c>
      <c r="B140" t="s">
        <v>134</v>
      </c>
      <c r="C140" s="311">
        <v>24164</v>
      </c>
      <c r="D140" s="260">
        <v>69892142.337671503</v>
      </c>
      <c r="E140" s="264">
        <v>71476623.153672725</v>
      </c>
      <c r="F140" s="372">
        <v>71413990</v>
      </c>
      <c r="G140" s="253">
        <f t="shared" si="10"/>
        <v>-62633.153672724962</v>
      </c>
      <c r="H140" s="254">
        <f t="shared" si="11"/>
        <v>-8.7627466029089609E-4</v>
      </c>
      <c r="I140" s="384">
        <f t="shared" si="8"/>
        <v>-2.5920027177919618</v>
      </c>
      <c r="J140" s="269">
        <v>882473.44264661067</v>
      </c>
      <c r="K140" s="270">
        <v>-68286.470533423009</v>
      </c>
      <c r="L140" s="371">
        <v>-30706.780717447447</v>
      </c>
      <c r="M140" s="271">
        <f t="shared" si="12"/>
        <v>1.5551932550892056</v>
      </c>
      <c r="N140" s="272">
        <v>790131.25242133194</v>
      </c>
      <c r="O140" s="273">
        <v>157553.33227376873</v>
      </c>
      <c r="P140" s="380">
        <v>182606.45881778075</v>
      </c>
      <c r="Q140" s="381">
        <f t="shared" si="9"/>
        <v>1.0367955033939753</v>
      </c>
      <c r="R140" s="362">
        <v>6</v>
      </c>
    </row>
    <row r="141" spans="1:18" ht="14.4">
      <c r="A141">
        <v>420</v>
      </c>
      <c r="B141" t="s">
        <v>135</v>
      </c>
      <c r="C141" s="311">
        <v>9280</v>
      </c>
      <c r="D141" s="260">
        <v>43145304.854106449</v>
      </c>
      <c r="E141" s="264">
        <v>43099991.567530781</v>
      </c>
      <c r="F141" s="372">
        <v>46886496</v>
      </c>
      <c r="G141" s="253">
        <f t="shared" si="10"/>
        <v>3786504.432469219</v>
      </c>
      <c r="H141" s="254">
        <f t="shared" si="11"/>
        <v>8.785394833630937E-2</v>
      </c>
      <c r="I141" s="384">
        <f t="shared" si="8"/>
        <v>408.02849487814859</v>
      </c>
      <c r="J141" s="269">
        <v>1143544.3510032834</v>
      </c>
      <c r="K141" s="270">
        <v>1170770.4101250719</v>
      </c>
      <c r="L141" s="371">
        <v>-1101132.1184625868</v>
      </c>
      <c r="M141" s="271">
        <f t="shared" si="12"/>
        <v>-244.817082821946</v>
      </c>
      <c r="N141" s="272">
        <v>677049.17605923256</v>
      </c>
      <c r="O141" s="273">
        <v>694526.89915787068</v>
      </c>
      <c r="P141" s="380">
        <v>-820074.78656721918</v>
      </c>
      <c r="Q141" s="381">
        <f t="shared" si="9"/>
        <v>-163.21138854796226</v>
      </c>
      <c r="R141" s="362">
        <v>11</v>
      </c>
    </row>
    <row r="142" spans="1:18" ht="14.4">
      <c r="A142">
        <v>421</v>
      </c>
      <c r="B142" t="s">
        <v>136</v>
      </c>
      <c r="C142" s="311">
        <v>719</v>
      </c>
      <c r="D142" s="260">
        <v>3095994.4685514919</v>
      </c>
      <c r="E142" s="264">
        <v>3351184.6999082845</v>
      </c>
      <c r="F142" s="372">
        <v>3348197</v>
      </c>
      <c r="G142" s="253">
        <f t="shared" si="10"/>
        <v>-2987.6999082844704</v>
      </c>
      <c r="H142" s="254">
        <f t="shared" si="11"/>
        <v>-8.9153543472737806E-4</v>
      </c>
      <c r="I142" s="384">
        <f t="shared" ref="I142:I205" si="13">G142/C142</f>
        <v>-4.1553545316891105</v>
      </c>
      <c r="J142" s="269">
        <v>210444.82792210605</v>
      </c>
      <c r="K142" s="270">
        <v>57331.956080571937</v>
      </c>
      <c r="L142" s="371">
        <v>59124.580471354551</v>
      </c>
      <c r="M142" s="271">
        <f t="shared" si="12"/>
        <v>2.4932189023402138</v>
      </c>
      <c r="N142" s="272">
        <v>49813.144757970273</v>
      </c>
      <c r="O142" s="273">
        <v>-52284.489961561885</v>
      </c>
      <c r="P142" s="380">
        <v>-51089.407034372649</v>
      </c>
      <c r="Q142" s="381">
        <f t="shared" si="9"/>
        <v>1.6621459348946261</v>
      </c>
      <c r="R142" s="362">
        <v>16</v>
      </c>
    </row>
    <row r="143" spans="1:18" ht="14.4">
      <c r="A143">
        <v>422</v>
      </c>
      <c r="B143" t="s">
        <v>137</v>
      </c>
      <c r="C143" s="311">
        <v>10543</v>
      </c>
      <c r="D143" s="260">
        <v>54335137.391176403</v>
      </c>
      <c r="E143" s="264">
        <v>54885577.815520585</v>
      </c>
      <c r="F143" s="372">
        <v>54837686</v>
      </c>
      <c r="G143" s="253">
        <f t="shared" si="10"/>
        <v>-47891.815520584583</v>
      </c>
      <c r="H143" s="254">
        <f t="shared" si="11"/>
        <v>-8.7257559137952087E-4</v>
      </c>
      <c r="I143" s="384">
        <f t="shared" si="13"/>
        <v>-4.5425225761723027</v>
      </c>
      <c r="J143" s="269">
        <v>2035914.6490245794</v>
      </c>
      <c r="K143" s="270">
        <v>1705703.4249434376</v>
      </c>
      <c r="L143" s="371">
        <v>1734438.7487365038</v>
      </c>
      <c r="M143" s="271">
        <f t="shared" si="12"/>
        <v>2.7255357861202882</v>
      </c>
      <c r="N143" s="272">
        <v>1686417.9384784063</v>
      </c>
      <c r="O143" s="273">
        <v>1465340.0973015525</v>
      </c>
      <c r="P143" s="380">
        <v>1484496.9798302788</v>
      </c>
      <c r="Q143" s="381">
        <f t="shared" ref="Q143:Q206" si="14">(P143-O143)/C143</f>
        <v>1.8170238574149904</v>
      </c>
      <c r="R143" s="362">
        <v>12</v>
      </c>
    </row>
    <row r="144" spans="1:18" ht="14.4">
      <c r="A144">
        <v>423</v>
      </c>
      <c r="B144" t="s">
        <v>138</v>
      </c>
      <c r="C144" s="311">
        <v>20291</v>
      </c>
      <c r="D144" s="260">
        <v>64710178.467590339</v>
      </c>
      <c r="E144" s="264">
        <v>61842163.102757089</v>
      </c>
      <c r="F144" s="372">
        <v>63401670</v>
      </c>
      <c r="G144" s="253">
        <f t="shared" ref="G144:G207" si="15">F144-E144</f>
        <v>1559506.8972429112</v>
      </c>
      <c r="H144" s="254">
        <f t="shared" ref="H144:H207" si="16">G144/E144</f>
        <v>2.5217534752974773E-2</v>
      </c>
      <c r="I144" s="384">
        <f t="shared" si="13"/>
        <v>76.857074429200694</v>
      </c>
      <c r="J144" s="269">
        <v>682033.04186193272</v>
      </c>
      <c r="K144" s="270">
        <v>2402818.0777906645</v>
      </c>
      <c r="L144" s="371">
        <v>1467114.1862799476</v>
      </c>
      <c r="M144" s="271">
        <f t="shared" ref="M144:M207" si="17">(L144-K144)/C144</f>
        <v>-46.114232492766099</v>
      </c>
      <c r="N144" s="272">
        <v>-286975.05515880603</v>
      </c>
      <c r="O144" s="273">
        <v>860642.27083261835</v>
      </c>
      <c r="P144" s="380">
        <v>236839.6764921734</v>
      </c>
      <c r="Q144" s="381">
        <f t="shared" si="14"/>
        <v>-30.742821661842441</v>
      </c>
      <c r="R144" s="362">
        <v>2</v>
      </c>
    </row>
    <row r="145" spans="1:18" ht="14.4">
      <c r="A145">
        <v>425</v>
      </c>
      <c r="B145" t="s">
        <v>139</v>
      </c>
      <c r="C145" s="311">
        <v>10218</v>
      </c>
      <c r="D145" s="260">
        <v>30543462.739927363</v>
      </c>
      <c r="E145" s="264">
        <v>29801886.912021227</v>
      </c>
      <c r="F145" s="372">
        <v>29775807</v>
      </c>
      <c r="G145" s="253">
        <f t="shared" si="15"/>
        <v>-26079.912021227181</v>
      </c>
      <c r="H145" s="254">
        <f t="shared" si="16"/>
        <v>-8.7510942170266714E-4</v>
      </c>
      <c r="I145" s="384">
        <f t="shared" si="13"/>
        <v>-2.5523499727174772</v>
      </c>
      <c r="J145" s="269">
        <v>-1776669.9584317359</v>
      </c>
      <c r="K145" s="270">
        <v>-1331712.3633866741</v>
      </c>
      <c r="L145" s="371">
        <v>-1316064.6412269443</v>
      </c>
      <c r="M145" s="271">
        <f t="shared" si="17"/>
        <v>1.5313879584781567</v>
      </c>
      <c r="N145" s="269">
        <v>-2308219.9726729626</v>
      </c>
      <c r="O145" s="270">
        <v>-2011795.3474266455</v>
      </c>
      <c r="P145" s="371">
        <v>-2001363.5326534815</v>
      </c>
      <c r="Q145" s="381">
        <f t="shared" si="14"/>
        <v>1.0209253056531602</v>
      </c>
      <c r="R145" s="362">
        <v>17</v>
      </c>
    </row>
    <row r="146" spans="1:18" ht="14.4">
      <c r="A146">
        <v>426</v>
      </c>
      <c r="B146" t="s">
        <v>140</v>
      </c>
      <c r="C146" s="311">
        <v>11979</v>
      </c>
      <c r="D146" s="260">
        <v>45012378.454174422</v>
      </c>
      <c r="E146" s="264">
        <v>45236496.087518975</v>
      </c>
      <c r="F146" s="372">
        <v>45196938</v>
      </c>
      <c r="G146" s="253">
        <f t="shared" si="15"/>
        <v>-39558.087518975139</v>
      </c>
      <c r="H146" s="254">
        <f t="shared" si="16"/>
        <v>-8.7447284693408108E-4</v>
      </c>
      <c r="I146" s="384">
        <f t="shared" si="13"/>
        <v>-3.3022862942628883</v>
      </c>
      <c r="J146" s="269">
        <v>-200184.33034729151</v>
      </c>
      <c r="K146" s="270">
        <v>-334642.93148734898</v>
      </c>
      <c r="L146" s="371">
        <v>-310907.9001552905</v>
      </c>
      <c r="M146" s="271">
        <f t="shared" si="17"/>
        <v>1.9813867044042477</v>
      </c>
      <c r="N146" s="272">
        <v>-253066.21103606222</v>
      </c>
      <c r="O146" s="273">
        <v>-342916.93955649901</v>
      </c>
      <c r="P146" s="380">
        <v>-327093.58533511113</v>
      </c>
      <c r="Q146" s="381">
        <f t="shared" si="14"/>
        <v>1.3209244696041307</v>
      </c>
      <c r="R146" s="362">
        <v>12</v>
      </c>
    </row>
    <row r="147" spans="1:18" ht="14.4">
      <c r="A147">
        <v>430</v>
      </c>
      <c r="B147" t="s">
        <v>141</v>
      </c>
      <c r="C147" s="311">
        <v>15628</v>
      </c>
      <c r="D147" s="260">
        <v>69904360.589861482</v>
      </c>
      <c r="E147" s="264">
        <v>70655501.151333824</v>
      </c>
      <c r="F147" s="372">
        <v>70593964</v>
      </c>
      <c r="G147" s="253">
        <f t="shared" si="15"/>
        <v>-61537.1513338238</v>
      </c>
      <c r="H147" s="254">
        <f t="shared" si="16"/>
        <v>-8.7094635705746621E-4</v>
      </c>
      <c r="I147" s="384">
        <f t="shared" si="13"/>
        <v>-3.9376216620056179</v>
      </c>
      <c r="J147" s="269">
        <v>940080.21199927235</v>
      </c>
      <c r="K147" s="270">
        <v>489443.4553580262</v>
      </c>
      <c r="L147" s="371">
        <v>526365.95899723028</v>
      </c>
      <c r="M147" s="271">
        <f t="shared" si="17"/>
        <v>2.3625866162787355</v>
      </c>
      <c r="N147" s="272">
        <v>521323.28624814219</v>
      </c>
      <c r="O147" s="273">
        <v>220058.06070897431</v>
      </c>
      <c r="P147" s="380">
        <v>244673.06313513551</v>
      </c>
      <c r="Q147" s="381">
        <f t="shared" si="14"/>
        <v>1.5750577441874327</v>
      </c>
      <c r="R147" s="362">
        <v>2</v>
      </c>
    </row>
    <row r="148" spans="1:18" ht="14.4">
      <c r="A148">
        <v>433</v>
      </c>
      <c r="B148" t="s">
        <v>142</v>
      </c>
      <c r="C148" s="311">
        <v>7799</v>
      </c>
      <c r="D148" s="260">
        <v>28099638.309220582</v>
      </c>
      <c r="E148" s="264">
        <v>28239589.487595387</v>
      </c>
      <c r="F148" s="372">
        <v>28683321</v>
      </c>
      <c r="G148" s="253">
        <f t="shared" si="15"/>
        <v>443731.5124046132</v>
      </c>
      <c r="H148" s="254">
        <f t="shared" si="16"/>
        <v>1.5713100666690929E-2</v>
      </c>
      <c r="I148" s="384">
        <f t="shared" si="13"/>
        <v>56.895949789025927</v>
      </c>
      <c r="J148" s="269">
        <v>925598.68032818905</v>
      </c>
      <c r="K148" s="270">
        <v>841647.31660575978</v>
      </c>
      <c r="L148" s="371">
        <v>575408.2609469922</v>
      </c>
      <c r="M148" s="271">
        <f t="shared" si="17"/>
        <v>-34.137588877903269</v>
      </c>
      <c r="N148" s="272">
        <v>750149.57498666854</v>
      </c>
      <c r="O148" s="273">
        <v>693840.21186668612</v>
      </c>
      <c r="P148" s="380">
        <v>516347.5080941855</v>
      </c>
      <c r="Q148" s="381">
        <f t="shared" si="14"/>
        <v>-22.758392585267423</v>
      </c>
      <c r="R148" s="362">
        <v>5</v>
      </c>
    </row>
    <row r="149" spans="1:18" ht="14.4">
      <c r="A149">
        <v>434</v>
      </c>
      <c r="B149" t="s">
        <v>143</v>
      </c>
      <c r="C149" s="311">
        <v>14643</v>
      </c>
      <c r="D149" s="260">
        <v>57197141.028732643</v>
      </c>
      <c r="E149" s="264">
        <v>58244313.574187465</v>
      </c>
      <c r="F149" s="372">
        <v>58046432</v>
      </c>
      <c r="G149" s="253">
        <f t="shared" si="15"/>
        <v>-197881.57418746501</v>
      </c>
      <c r="H149" s="254">
        <f t="shared" si="16"/>
        <v>-3.3974402314041786E-3</v>
      </c>
      <c r="I149" s="384">
        <f t="shared" si="13"/>
        <v>-13.51373176176091</v>
      </c>
      <c r="J149" s="269">
        <v>2752029.3800959741</v>
      </c>
      <c r="K149" s="270">
        <v>2123762.330632465</v>
      </c>
      <c r="L149" s="371">
        <v>2242491.3071369282</v>
      </c>
      <c r="M149" s="271">
        <f t="shared" si="17"/>
        <v>8.1082412418536656</v>
      </c>
      <c r="N149" s="272">
        <v>1770547.5324185644</v>
      </c>
      <c r="O149" s="273">
        <v>1351058.286572543</v>
      </c>
      <c r="P149" s="380">
        <v>1430210.937575537</v>
      </c>
      <c r="Q149" s="381">
        <f t="shared" si="14"/>
        <v>5.4054941612370442</v>
      </c>
      <c r="R149" s="362">
        <v>1</v>
      </c>
    </row>
    <row r="150" spans="1:18" ht="14.4">
      <c r="A150">
        <v>435</v>
      </c>
      <c r="B150" t="s">
        <v>144</v>
      </c>
      <c r="C150" s="311">
        <v>703</v>
      </c>
      <c r="D150" s="260">
        <v>3356623.6604126841</v>
      </c>
      <c r="E150" s="264">
        <v>3213521.6541057122</v>
      </c>
      <c r="F150" s="372">
        <v>3188327</v>
      </c>
      <c r="G150" s="253">
        <f t="shared" si="15"/>
        <v>-25194.654105712194</v>
      </c>
      <c r="H150" s="254">
        <f t="shared" si="16"/>
        <v>-7.8402005082251706E-3</v>
      </c>
      <c r="I150" s="384">
        <f t="shared" si="13"/>
        <v>-35.838768286930573</v>
      </c>
      <c r="J150" s="269">
        <v>181017.85611917317</v>
      </c>
      <c r="K150" s="270">
        <v>266878.48921985697</v>
      </c>
      <c r="L150" s="371">
        <v>281995.3078204405</v>
      </c>
      <c r="M150" s="271">
        <f t="shared" si="17"/>
        <v>21.50329815161242</v>
      </c>
      <c r="N150" s="272">
        <v>274976.91671843064</v>
      </c>
      <c r="O150" s="273">
        <v>332227.42250193277</v>
      </c>
      <c r="P150" s="380">
        <v>342305.30156898953</v>
      </c>
      <c r="Q150" s="381">
        <f t="shared" si="14"/>
        <v>14.335532101076463</v>
      </c>
      <c r="R150" s="362">
        <v>13</v>
      </c>
    </row>
    <row r="151" spans="1:18" ht="14.4">
      <c r="A151">
        <v>436</v>
      </c>
      <c r="B151" t="s">
        <v>145</v>
      </c>
      <c r="C151" s="311">
        <v>2018</v>
      </c>
      <c r="D151" s="260">
        <v>6429615.4180347631</v>
      </c>
      <c r="E151" s="264">
        <v>6078264.2699214704</v>
      </c>
      <c r="F151" s="372">
        <v>6256665</v>
      </c>
      <c r="G151" s="253">
        <f t="shared" si="15"/>
        <v>178400.73007852957</v>
      </c>
      <c r="H151" s="254">
        <f t="shared" si="16"/>
        <v>2.9350604408786993E-2</v>
      </c>
      <c r="I151" s="384">
        <f t="shared" si="13"/>
        <v>88.40472253643685</v>
      </c>
      <c r="J151" s="269">
        <v>244748.79053621643</v>
      </c>
      <c r="K151" s="270">
        <v>455565.5356009496</v>
      </c>
      <c r="L151" s="371">
        <v>348525.13529645506</v>
      </c>
      <c r="M151" s="271">
        <f t="shared" si="17"/>
        <v>-53.042814818877375</v>
      </c>
      <c r="N151" s="272">
        <v>6453.6596851415507</v>
      </c>
      <c r="O151" s="273">
        <v>146891.1461688792</v>
      </c>
      <c r="P151" s="380">
        <v>75530.87929921945</v>
      </c>
      <c r="Q151" s="381">
        <f t="shared" si="14"/>
        <v>-35.36187654591663</v>
      </c>
      <c r="R151" s="362">
        <v>17</v>
      </c>
    </row>
    <row r="152" spans="1:18" ht="14.4">
      <c r="A152">
        <v>440</v>
      </c>
      <c r="B152" t="s">
        <v>146</v>
      </c>
      <c r="C152" s="311">
        <v>5622</v>
      </c>
      <c r="D152" s="260">
        <v>18292512.181361973</v>
      </c>
      <c r="E152" s="264">
        <v>18438832.731491599</v>
      </c>
      <c r="F152" s="372">
        <v>18099536</v>
      </c>
      <c r="G152" s="253">
        <f t="shared" si="15"/>
        <v>-339296.73149159923</v>
      </c>
      <c r="H152" s="254">
        <f t="shared" si="16"/>
        <v>-1.8401204481459169E-2</v>
      </c>
      <c r="I152" s="384">
        <f t="shared" si="13"/>
        <v>-60.351606455282678</v>
      </c>
      <c r="J152" s="269">
        <v>-1442256.3873326301</v>
      </c>
      <c r="K152" s="270">
        <v>-1530067.8993051006</v>
      </c>
      <c r="L152" s="371">
        <v>-1326489.8967506385</v>
      </c>
      <c r="M152" s="271">
        <f t="shared" si="17"/>
        <v>36.21095740918927</v>
      </c>
      <c r="N152" s="272">
        <v>-1459792.5278839981</v>
      </c>
      <c r="O152" s="273">
        <v>-1517994.600561454</v>
      </c>
      <c r="P152" s="380">
        <v>-1382275.9321918038</v>
      </c>
      <c r="Q152" s="381">
        <f t="shared" si="14"/>
        <v>24.140638272794405</v>
      </c>
      <c r="R152" s="362">
        <v>15</v>
      </c>
    </row>
    <row r="153" spans="1:18" ht="14.4">
      <c r="A153">
        <v>441</v>
      </c>
      <c r="B153" t="s">
        <v>147</v>
      </c>
      <c r="C153" s="311">
        <v>4473</v>
      </c>
      <c r="D153" s="260">
        <v>22622681.417131651</v>
      </c>
      <c r="E153" s="264">
        <v>22611220.771237541</v>
      </c>
      <c r="F153" s="372">
        <v>22591449</v>
      </c>
      <c r="G153" s="253">
        <f t="shared" si="15"/>
        <v>-19771.77123754099</v>
      </c>
      <c r="H153" s="254">
        <f t="shared" si="16"/>
        <v>-8.7442298837272624E-4</v>
      </c>
      <c r="I153" s="384">
        <f t="shared" si="13"/>
        <v>-4.4202484322693918</v>
      </c>
      <c r="J153" s="269">
        <v>-697332.71486114571</v>
      </c>
      <c r="K153" s="270">
        <v>-690435.04730660189</v>
      </c>
      <c r="L153" s="371">
        <v>-678572.22119244223</v>
      </c>
      <c r="M153" s="271">
        <f t="shared" si="17"/>
        <v>2.6520961578715982</v>
      </c>
      <c r="N153" s="272">
        <v>-206117.57267791688</v>
      </c>
      <c r="O153" s="273">
        <v>-201895.13582576218</v>
      </c>
      <c r="P153" s="380">
        <v>-193986.58508298401</v>
      </c>
      <c r="Q153" s="381">
        <f t="shared" si="14"/>
        <v>1.7680641052488644</v>
      </c>
      <c r="R153" s="362">
        <v>9</v>
      </c>
    </row>
    <row r="154" spans="1:18" ht="14.4">
      <c r="A154">
        <v>444</v>
      </c>
      <c r="B154" t="s">
        <v>148</v>
      </c>
      <c r="C154" s="311">
        <v>45988</v>
      </c>
      <c r="D154" s="260">
        <v>174334015.231796</v>
      </c>
      <c r="E154" s="264">
        <v>173535018.90447208</v>
      </c>
      <c r="F154" s="372">
        <v>173383794</v>
      </c>
      <c r="G154" s="253">
        <f t="shared" si="15"/>
        <v>-151224.90447208285</v>
      </c>
      <c r="H154" s="254">
        <f t="shared" si="16"/>
        <v>-8.7143739302169003E-4</v>
      </c>
      <c r="I154" s="384">
        <f t="shared" si="13"/>
        <v>-3.2883557552422991</v>
      </c>
      <c r="J154" s="269">
        <v>1171327.8780792272</v>
      </c>
      <c r="K154" s="270">
        <v>1650730.0126952659</v>
      </c>
      <c r="L154" s="371">
        <v>1741465.0762853224</v>
      </c>
      <c r="M154" s="271">
        <f t="shared" si="17"/>
        <v>1.9730160822400733</v>
      </c>
      <c r="N154" s="272">
        <v>3578678.4287187983</v>
      </c>
      <c r="O154" s="273">
        <v>3898203.1974049169</v>
      </c>
      <c r="P154" s="380">
        <v>3958693.2397983586</v>
      </c>
      <c r="Q154" s="381">
        <f t="shared" si="14"/>
        <v>1.3153440548282547</v>
      </c>
      <c r="R154" s="362">
        <v>1</v>
      </c>
    </row>
    <row r="155" spans="1:18" ht="14.4">
      <c r="A155">
        <v>445</v>
      </c>
      <c r="B155" t="s">
        <v>149</v>
      </c>
      <c r="C155" s="311">
        <v>15086</v>
      </c>
      <c r="D155" s="260">
        <v>64349762.345123112</v>
      </c>
      <c r="E155" s="264">
        <v>64079077.939661786</v>
      </c>
      <c r="F155" s="372">
        <v>64023126</v>
      </c>
      <c r="G155" s="253">
        <f t="shared" si="15"/>
        <v>-55951.93966178596</v>
      </c>
      <c r="H155" s="254">
        <f t="shared" si="16"/>
        <v>-8.7317017442840688E-4</v>
      </c>
      <c r="I155" s="384">
        <f t="shared" si="13"/>
        <v>-3.7088651505890202</v>
      </c>
      <c r="J155" s="269">
        <v>-3595387.0761203538</v>
      </c>
      <c r="K155" s="270">
        <v>-3432961.3184490236</v>
      </c>
      <c r="L155" s="371">
        <v>-3399389.9714153982</v>
      </c>
      <c r="M155" s="271">
        <f t="shared" si="17"/>
        <v>2.2253312364858457</v>
      </c>
      <c r="N155" s="272">
        <v>-352873.74417103775</v>
      </c>
      <c r="O155" s="273">
        <v>-244856.97015997235</v>
      </c>
      <c r="P155" s="380">
        <v>-222476.07213752993</v>
      </c>
      <c r="Q155" s="381">
        <f t="shared" si="14"/>
        <v>1.4835541576589166</v>
      </c>
      <c r="R155" s="362">
        <v>2</v>
      </c>
    </row>
    <row r="156" spans="1:18" ht="14.4">
      <c r="A156">
        <v>475</v>
      </c>
      <c r="B156" t="s">
        <v>150</v>
      </c>
      <c r="C156" s="311">
        <v>5487</v>
      </c>
      <c r="D156" s="260">
        <v>24904037.554185681</v>
      </c>
      <c r="E156" s="264">
        <v>25368691.472073883</v>
      </c>
      <c r="F156" s="372">
        <v>25146518</v>
      </c>
      <c r="G156" s="253">
        <f t="shared" si="15"/>
        <v>-222173.47207388282</v>
      </c>
      <c r="H156" s="254">
        <f t="shared" si="16"/>
        <v>-8.7577820999736496E-3</v>
      </c>
      <c r="I156" s="384">
        <f t="shared" si="13"/>
        <v>-40.49088246289098</v>
      </c>
      <c r="J156" s="269">
        <v>-1075341.3521216339</v>
      </c>
      <c r="K156" s="270">
        <v>-1354139.4044835449</v>
      </c>
      <c r="L156" s="371">
        <v>-1220835.1691205476</v>
      </c>
      <c r="M156" s="271">
        <f t="shared" si="17"/>
        <v>24.294557201202348</v>
      </c>
      <c r="N156" s="272">
        <v>-845857.59370972891</v>
      </c>
      <c r="O156" s="273">
        <v>-1031622.2167749341</v>
      </c>
      <c r="P156" s="380">
        <v>-942752.72653293004</v>
      </c>
      <c r="Q156" s="381">
        <f t="shared" si="14"/>
        <v>16.196371467469298</v>
      </c>
      <c r="R156" s="362">
        <v>15</v>
      </c>
    </row>
    <row r="157" spans="1:18" ht="14.4">
      <c r="A157">
        <v>480</v>
      </c>
      <c r="B157" t="s">
        <v>151</v>
      </c>
      <c r="C157" s="311">
        <v>1990</v>
      </c>
      <c r="D157" s="260">
        <v>7587062.6376414206</v>
      </c>
      <c r="E157" s="264">
        <v>7586944.0315285064</v>
      </c>
      <c r="F157" s="372">
        <v>7580324</v>
      </c>
      <c r="G157" s="253">
        <f t="shared" si="15"/>
        <v>-6620.031528506428</v>
      </c>
      <c r="H157" s="254">
        <f t="shared" si="16"/>
        <v>-8.7255573535221153E-4</v>
      </c>
      <c r="I157" s="384">
        <f t="shared" si="13"/>
        <v>-3.3266490092997127</v>
      </c>
      <c r="J157" s="269">
        <v>257660.50735958465</v>
      </c>
      <c r="K157" s="270">
        <v>257735.35952264559</v>
      </c>
      <c r="L157" s="371">
        <v>261707.27360177401</v>
      </c>
      <c r="M157" s="271">
        <f t="shared" si="17"/>
        <v>1.9959367231801082</v>
      </c>
      <c r="N157" s="272">
        <v>72308.580864122079</v>
      </c>
      <c r="O157" s="273">
        <v>72293.308281447811</v>
      </c>
      <c r="P157" s="380">
        <v>74941.251000869946</v>
      </c>
      <c r="Q157" s="381">
        <f t="shared" si="14"/>
        <v>1.3306244821216759</v>
      </c>
      <c r="R157" s="362">
        <v>2</v>
      </c>
    </row>
    <row r="158" spans="1:18" ht="14.4">
      <c r="A158">
        <v>481</v>
      </c>
      <c r="B158" t="s">
        <v>152</v>
      </c>
      <c r="C158" s="311">
        <v>9612</v>
      </c>
      <c r="D158" s="260">
        <v>29158461.871864155</v>
      </c>
      <c r="E158" s="264">
        <v>29624670.35204576</v>
      </c>
      <c r="F158" s="372">
        <v>29536038</v>
      </c>
      <c r="G158" s="253">
        <f t="shared" si="15"/>
        <v>-88632.352045759559</v>
      </c>
      <c r="H158" s="254">
        <f t="shared" si="16"/>
        <v>-2.9918426430570887E-3</v>
      </c>
      <c r="I158" s="384">
        <f t="shared" si="13"/>
        <v>-9.2210104084227584</v>
      </c>
      <c r="J158" s="269">
        <v>407115.68446518679</v>
      </c>
      <c r="K158" s="270">
        <v>127379.05916760612</v>
      </c>
      <c r="L158" s="371">
        <v>180558.41929749332</v>
      </c>
      <c r="M158" s="271">
        <f t="shared" si="17"/>
        <v>5.53260092903529</v>
      </c>
      <c r="N158" s="272">
        <v>182330.87402769257</v>
      </c>
      <c r="O158" s="273">
        <v>-3956.3526588329705</v>
      </c>
      <c r="P158" s="380">
        <v>31496.55409443851</v>
      </c>
      <c r="Q158" s="381">
        <f t="shared" si="14"/>
        <v>3.6884006193582484</v>
      </c>
      <c r="R158" s="362">
        <v>2</v>
      </c>
    </row>
    <row r="159" spans="1:18" ht="14.4">
      <c r="A159">
        <v>483</v>
      </c>
      <c r="B159" t="s">
        <v>153</v>
      </c>
      <c r="C159" s="311">
        <v>1076</v>
      </c>
      <c r="D159" s="260">
        <v>4208644.4995360486</v>
      </c>
      <c r="E159" s="264">
        <v>4227278.194899369</v>
      </c>
      <c r="F159" s="372">
        <v>4283503</v>
      </c>
      <c r="G159" s="253">
        <f t="shared" si="15"/>
        <v>56224.805100630969</v>
      </c>
      <c r="H159" s="254">
        <f t="shared" si="16"/>
        <v>1.3300474326121185E-2</v>
      </c>
      <c r="I159" s="384">
        <f t="shared" si="13"/>
        <v>52.253536338876366</v>
      </c>
      <c r="J159" s="269">
        <v>-35920.452803307897</v>
      </c>
      <c r="K159" s="270">
        <v>-47099.423704399829</v>
      </c>
      <c r="L159" s="371">
        <v>-80834.448165230875</v>
      </c>
      <c r="M159" s="271">
        <f t="shared" si="17"/>
        <v>-31.35225321638573</v>
      </c>
      <c r="N159" s="272">
        <v>-169596.44241376835</v>
      </c>
      <c r="O159" s="273">
        <v>-177071.11153059875</v>
      </c>
      <c r="P159" s="380">
        <v>-199561.12783781782</v>
      </c>
      <c r="Q159" s="381">
        <f t="shared" si="14"/>
        <v>-20.901502144255648</v>
      </c>
      <c r="R159" s="362">
        <v>17</v>
      </c>
    </row>
    <row r="160" spans="1:18" ht="14.4">
      <c r="A160">
        <v>484</v>
      </c>
      <c r="B160" t="s">
        <v>154</v>
      </c>
      <c r="C160" s="311">
        <v>3055</v>
      </c>
      <c r="D160" s="260">
        <v>15223949.234433219</v>
      </c>
      <c r="E160" s="264">
        <v>15463034.428530421</v>
      </c>
      <c r="F160" s="372">
        <v>15449518</v>
      </c>
      <c r="G160" s="253">
        <f t="shared" si="15"/>
        <v>-13516.428530421108</v>
      </c>
      <c r="H160" s="254">
        <f t="shared" si="16"/>
        <v>-8.741122961921572E-4</v>
      </c>
      <c r="I160" s="384">
        <f t="shared" si="13"/>
        <v>-4.4243628577483172</v>
      </c>
      <c r="J160" s="269">
        <v>-218105.52122042701</v>
      </c>
      <c r="K160" s="270">
        <v>-361551.71027159796</v>
      </c>
      <c r="L160" s="371">
        <v>-353441.73405280849</v>
      </c>
      <c r="M160" s="271">
        <f t="shared" si="17"/>
        <v>2.6546567000947516</v>
      </c>
      <c r="N160" s="272">
        <v>227664.40924612511</v>
      </c>
      <c r="O160" s="273">
        <v>131946.5515152592</v>
      </c>
      <c r="P160" s="380">
        <v>137353.20232779079</v>
      </c>
      <c r="Q160" s="381">
        <f t="shared" si="14"/>
        <v>1.7697711333982287</v>
      </c>
      <c r="R160" s="362">
        <v>4</v>
      </c>
    </row>
    <row r="161" spans="1:18" ht="14.4">
      <c r="A161">
        <v>489</v>
      </c>
      <c r="B161" t="s">
        <v>155</v>
      </c>
      <c r="C161" s="311">
        <v>1835</v>
      </c>
      <c r="D161" s="260">
        <v>9200051.9580057338</v>
      </c>
      <c r="E161" s="264">
        <v>9118039.8401106056</v>
      </c>
      <c r="F161" s="372">
        <v>9110015</v>
      </c>
      <c r="G161" s="253">
        <f t="shared" si="15"/>
        <v>-8024.8401106055826</v>
      </c>
      <c r="H161" s="254">
        <f t="shared" si="16"/>
        <v>-8.8010583977753685E-4</v>
      </c>
      <c r="I161" s="384">
        <f t="shared" si="13"/>
        <v>-4.3732098695398269</v>
      </c>
      <c r="J161" s="269">
        <v>687365.11781107401</v>
      </c>
      <c r="K161" s="270">
        <v>736582.23630525544</v>
      </c>
      <c r="L161" s="371">
        <v>741397.29173486971</v>
      </c>
      <c r="M161" s="271">
        <f t="shared" si="17"/>
        <v>2.6240084085091366</v>
      </c>
      <c r="N161" s="272">
        <v>400664.69899798319</v>
      </c>
      <c r="O161" s="273">
        <v>433302.10596456198</v>
      </c>
      <c r="P161" s="380">
        <v>436512.14291764138</v>
      </c>
      <c r="Q161" s="381">
        <f t="shared" si="14"/>
        <v>1.7493389390078462</v>
      </c>
      <c r="R161" s="362">
        <v>8</v>
      </c>
    </row>
    <row r="162" spans="1:18" ht="14.4">
      <c r="A162">
        <v>491</v>
      </c>
      <c r="B162" t="s">
        <v>156</v>
      </c>
      <c r="C162" s="311">
        <v>52122</v>
      </c>
      <c r="D162" s="260">
        <v>238151435.33634514</v>
      </c>
      <c r="E162" s="264">
        <v>239414552.04537356</v>
      </c>
      <c r="F162" s="372">
        <v>239710909</v>
      </c>
      <c r="G162" s="253">
        <f t="shared" si="15"/>
        <v>296356.954626441</v>
      </c>
      <c r="H162" s="254">
        <f t="shared" si="16"/>
        <v>1.2378401901413068E-3</v>
      </c>
      <c r="I162" s="384">
        <f t="shared" si="13"/>
        <v>5.6858323668784969</v>
      </c>
      <c r="J162" s="269">
        <v>-8898038.5160374753</v>
      </c>
      <c r="K162" s="270">
        <v>-9655753.1401467435</v>
      </c>
      <c r="L162" s="371">
        <v>-9833567.5417955555</v>
      </c>
      <c r="M162" s="271">
        <f t="shared" si="17"/>
        <v>-3.4115038112277349</v>
      </c>
      <c r="N162" s="272">
        <v>-3441371.5069824778</v>
      </c>
      <c r="O162" s="273">
        <v>-3949260.4597366396</v>
      </c>
      <c r="P162" s="380">
        <v>-4067803.3941691201</v>
      </c>
      <c r="Q162" s="381">
        <f t="shared" si="14"/>
        <v>-2.2743358741506556</v>
      </c>
      <c r="R162" s="362">
        <v>10</v>
      </c>
    </row>
    <row r="163" spans="1:18" ht="14.4">
      <c r="A163">
        <v>494</v>
      </c>
      <c r="B163" t="s">
        <v>157</v>
      </c>
      <c r="C163" s="311">
        <v>8909</v>
      </c>
      <c r="D163" s="260">
        <v>34331419.682517014</v>
      </c>
      <c r="E163" s="264">
        <v>34365687.775311865</v>
      </c>
      <c r="F163" s="372">
        <v>35195120</v>
      </c>
      <c r="G163" s="253">
        <f t="shared" si="15"/>
        <v>829432.22468813509</v>
      </c>
      <c r="H163" s="254">
        <f t="shared" si="16"/>
        <v>2.413547577197029E-2</v>
      </c>
      <c r="I163" s="384">
        <f t="shared" si="13"/>
        <v>93.10048542913178</v>
      </c>
      <c r="J163" s="269">
        <v>-1034998.5650999871</v>
      </c>
      <c r="K163" s="270">
        <v>-1055554.989250958</v>
      </c>
      <c r="L163" s="371">
        <v>-1553214.1069209697</v>
      </c>
      <c r="M163" s="271">
        <f t="shared" si="17"/>
        <v>-55.86026688405115</v>
      </c>
      <c r="N163" s="272">
        <v>-1604283.4289201191</v>
      </c>
      <c r="O163" s="273">
        <v>-1618066.0147231924</v>
      </c>
      <c r="P163" s="380">
        <v>-1949838.7598365212</v>
      </c>
      <c r="Q163" s="381">
        <f t="shared" si="14"/>
        <v>-37.240177922699381</v>
      </c>
      <c r="R163" s="362">
        <v>17</v>
      </c>
    </row>
    <row r="164" spans="1:18" ht="14.4">
      <c r="A164">
        <v>495</v>
      </c>
      <c r="B164" t="s">
        <v>158</v>
      </c>
      <c r="C164" s="311">
        <v>1488</v>
      </c>
      <c r="D164" s="260">
        <v>7450166.0494546108</v>
      </c>
      <c r="E164" s="264">
        <v>7571464.3833918208</v>
      </c>
      <c r="F164" s="372">
        <v>7564863</v>
      </c>
      <c r="G164" s="253">
        <f t="shared" si="15"/>
        <v>-6601.3833918208256</v>
      </c>
      <c r="H164" s="254">
        <f t="shared" si="16"/>
        <v>-8.7187670146096315E-4</v>
      </c>
      <c r="I164" s="384">
        <f t="shared" si="13"/>
        <v>-4.4364135697720606</v>
      </c>
      <c r="J164" s="269">
        <v>283408.27406115044</v>
      </c>
      <c r="K164" s="270">
        <v>210648.54425222619</v>
      </c>
      <c r="L164" s="371">
        <v>214609.38296891158</v>
      </c>
      <c r="M164" s="271">
        <f t="shared" si="17"/>
        <v>2.6618539762670657</v>
      </c>
      <c r="N164" s="272">
        <v>224918.62696863536</v>
      </c>
      <c r="O164" s="273">
        <v>176071.63856659361</v>
      </c>
      <c r="P164" s="380">
        <v>178712.19771105226</v>
      </c>
      <c r="Q164" s="381">
        <f t="shared" si="14"/>
        <v>1.774569317512531</v>
      </c>
      <c r="R164" s="362">
        <v>13</v>
      </c>
    </row>
    <row r="165" spans="1:18" ht="14.4">
      <c r="A165">
        <v>498</v>
      </c>
      <c r="B165" t="s">
        <v>159</v>
      </c>
      <c r="C165" s="311">
        <v>2321</v>
      </c>
      <c r="D165" s="260">
        <v>11893588.969733909</v>
      </c>
      <c r="E165" s="264">
        <v>11529025.943334637</v>
      </c>
      <c r="F165" s="372">
        <v>11587009</v>
      </c>
      <c r="G165" s="253">
        <f t="shared" si="15"/>
        <v>57983.05666536279</v>
      </c>
      <c r="H165" s="254">
        <f t="shared" si="16"/>
        <v>5.0293109713127997E-3</v>
      </c>
      <c r="I165" s="384">
        <f t="shared" si="13"/>
        <v>24.981928765774576</v>
      </c>
      <c r="J165" s="269">
        <v>-306629.42781047744</v>
      </c>
      <c r="K165" s="270">
        <v>-87896.313108590111</v>
      </c>
      <c r="L165" s="371">
        <v>-122686.07046232563</v>
      </c>
      <c r="M165" s="271">
        <f t="shared" si="17"/>
        <v>-14.989124236852874</v>
      </c>
      <c r="N165" s="272">
        <v>371675.13995040877</v>
      </c>
      <c r="O165" s="273">
        <v>517580.28337047831</v>
      </c>
      <c r="P165" s="380">
        <v>494387.11180132453</v>
      </c>
      <c r="Q165" s="381">
        <f t="shared" si="14"/>
        <v>-9.992749491233857</v>
      </c>
      <c r="R165" s="362">
        <v>19</v>
      </c>
    </row>
    <row r="166" spans="1:18" ht="14.4">
      <c r="A166">
        <v>499</v>
      </c>
      <c r="B166" t="s">
        <v>160</v>
      </c>
      <c r="C166" s="311">
        <v>19536</v>
      </c>
      <c r="D166" s="260">
        <v>65521482.877500996</v>
      </c>
      <c r="E166" s="264">
        <v>66417746.241504297</v>
      </c>
      <c r="F166" s="372">
        <v>66359715</v>
      </c>
      <c r="G166" s="253">
        <f t="shared" si="15"/>
        <v>-58031.24150429666</v>
      </c>
      <c r="H166" s="254">
        <f t="shared" si="16"/>
        <v>-8.7373096481303174E-4</v>
      </c>
      <c r="I166" s="384">
        <f t="shared" si="13"/>
        <v>-2.9704771449783305</v>
      </c>
      <c r="J166" s="269">
        <v>2760043.699478507</v>
      </c>
      <c r="K166" s="270">
        <v>2222277.170830538</v>
      </c>
      <c r="L166" s="371">
        <v>2257095.6570163397</v>
      </c>
      <c r="M166" s="271">
        <f t="shared" si="17"/>
        <v>1.7822730439087675</v>
      </c>
      <c r="N166" s="272">
        <v>1103093.5689282147</v>
      </c>
      <c r="O166" s="273">
        <v>744732.92198355473</v>
      </c>
      <c r="P166" s="380">
        <v>767945.24610744999</v>
      </c>
      <c r="Q166" s="381">
        <f t="shared" si="14"/>
        <v>1.188182029273918</v>
      </c>
      <c r="R166" s="362">
        <v>15</v>
      </c>
    </row>
    <row r="167" spans="1:18" ht="14.4">
      <c r="A167">
        <v>500</v>
      </c>
      <c r="B167" t="s">
        <v>161</v>
      </c>
      <c r="C167" s="311">
        <v>10426</v>
      </c>
      <c r="D167" s="260">
        <v>28809212.429937236</v>
      </c>
      <c r="E167" s="264">
        <v>28697955.325552177</v>
      </c>
      <c r="F167" s="372">
        <v>28672707</v>
      </c>
      <c r="G167" s="253">
        <f t="shared" si="15"/>
        <v>-25248.325552176684</v>
      </c>
      <c r="H167" s="254">
        <f t="shared" si="16"/>
        <v>-8.7979527690239311E-4</v>
      </c>
      <c r="I167" s="384">
        <f t="shared" si="13"/>
        <v>-2.4216694371932364</v>
      </c>
      <c r="J167" s="269">
        <v>2302703.4720751704</v>
      </c>
      <c r="K167" s="270">
        <v>2369423.256970257</v>
      </c>
      <c r="L167" s="371">
        <v>2384572.1870733406</v>
      </c>
      <c r="M167" s="271">
        <f t="shared" si="17"/>
        <v>1.4529954060122392</v>
      </c>
      <c r="N167" s="272">
        <v>1216849.8994772814</v>
      </c>
      <c r="O167" s="273">
        <v>1261938.9618958228</v>
      </c>
      <c r="P167" s="380">
        <v>1272038.2486312264</v>
      </c>
      <c r="Q167" s="381">
        <f t="shared" si="14"/>
        <v>0.96866360400955154</v>
      </c>
      <c r="R167" s="362">
        <v>13</v>
      </c>
    </row>
    <row r="168" spans="1:18" ht="14.4">
      <c r="A168">
        <v>503</v>
      </c>
      <c r="B168" t="s">
        <v>162</v>
      </c>
      <c r="C168" s="311">
        <v>7594</v>
      </c>
      <c r="D168" s="260">
        <v>31953671.298530269</v>
      </c>
      <c r="E168" s="264">
        <v>32254643.717537895</v>
      </c>
      <c r="F168" s="372">
        <v>32226543</v>
      </c>
      <c r="G168" s="253">
        <f t="shared" si="15"/>
        <v>-28100.717537894845</v>
      </c>
      <c r="H168" s="254">
        <f t="shared" si="16"/>
        <v>-8.7121463141803595E-4</v>
      </c>
      <c r="I168" s="384">
        <f t="shared" si="13"/>
        <v>-3.7003841898729055</v>
      </c>
      <c r="J168" s="269">
        <v>-709676.63181609509</v>
      </c>
      <c r="K168" s="270">
        <v>-890241.66087238502</v>
      </c>
      <c r="L168" s="371">
        <v>-873381.28137660876</v>
      </c>
      <c r="M168" s="271">
        <f t="shared" si="17"/>
        <v>2.2202237945452015</v>
      </c>
      <c r="N168" s="272">
        <v>-894876.0892662257</v>
      </c>
      <c r="O168" s="273">
        <v>-1015578.2897699471</v>
      </c>
      <c r="P168" s="380">
        <v>-1004338.0367727539</v>
      </c>
      <c r="Q168" s="381">
        <f t="shared" si="14"/>
        <v>1.4801491963646478</v>
      </c>
      <c r="R168" s="362">
        <v>2</v>
      </c>
    </row>
    <row r="169" spans="1:18" ht="14.4">
      <c r="A169">
        <v>504</v>
      </c>
      <c r="B169" t="s">
        <v>163</v>
      </c>
      <c r="C169" s="311">
        <v>1816</v>
      </c>
      <c r="D169" s="260">
        <v>7902639.3385737343</v>
      </c>
      <c r="E169" s="264">
        <v>7946257.9354066746</v>
      </c>
      <c r="F169" s="372">
        <v>7921481</v>
      </c>
      <c r="G169" s="253">
        <f t="shared" si="15"/>
        <v>-24776.935406674631</v>
      </c>
      <c r="H169" s="254">
        <f t="shared" si="16"/>
        <v>-3.1180633208839569E-3</v>
      </c>
      <c r="I169" s="384">
        <f t="shared" si="13"/>
        <v>-13.643686897948585</v>
      </c>
      <c r="J169" s="269">
        <v>-141250.1993991879</v>
      </c>
      <c r="K169" s="270">
        <v>-167405.78089371035</v>
      </c>
      <c r="L169" s="371">
        <v>-152539.77561146973</v>
      </c>
      <c r="M169" s="271">
        <f t="shared" si="17"/>
        <v>8.1861262567404349</v>
      </c>
      <c r="N169" s="272">
        <v>32976.786553983286</v>
      </c>
      <c r="O169" s="273">
        <v>15264.500735649279</v>
      </c>
      <c r="P169" s="380">
        <v>25175.170923812559</v>
      </c>
      <c r="Q169" s="381">
        <f t="shared" si="14"/>
        <v>5.457417504495198</v>
      </c>
      <c r="R169" s="362">
        <v>1</v>
      </c>
    </row>
    <row r="170" spans="1:18" ht="14.4">
      <c r="A170">
        <v>505</v>
      </c>
      <c r="B170" t="s">
        <v>164</v>
      </c>
      <c r="C170" s="311">
        <v>20837</v>
      </c>
      <c r="D170" s="260">
        <v>73839086.137679949</v>
      </c>
      <c r="E170" s="264">
        <v>71756003.250124544</v>
      </c>
      <c r="F170" s="372">
        <v>71693165</v>
      </c>
      <c r="G170" s="253">
        <f t="shared" si="15"/>
        <v>-62838.250124543905</v>
      </c>
      <c r="H170" s="254">
        <f t="shared" si="16"/>
        <v>-8.7572115611713418E-4</v>
      </c>
      <c r="I170" s="384">
        <f t="shared" si="13"/>
        <v>-3.015705241855541</v>
      </c>
      <c r="J170" s="269">
        <v>-2355276.1845408077</v>
      </c>
      <c r="K170" s="270">
        <v>-1105426.5179128796</v>
      </c>
      <c r="L170" s="371">
        <v>-1067723.4109920911</v>
      </c>
      <c r="M170" s="271">
        <f t="shared" si="17"/>
        <v>1.8094306723995071</v>
      </c>
      <c r="N170" s="272">
        <v>-1345832.9120401235</v>
      </c>
      <c r="O170" s="273">
        <v>-512598.63643742196</v>
      </c>
      <c r="P170" s="380">
        <v>-487463.23182353366</v>
      </c>
      <c r="Q170" s="381">
        <f t="shared" si="14"/>
        <v>1.2062871149344099</v>
      </c>
      <c r="R170" s="362">
        <v>1</v>
      </c>
    </row>
    <row r="171" spans="1:18" ht="14.4">
      <c r="A171">
        <v>507</v>
      </c>
      <c r="B171" t="s">
        <v>165</v>
      </c>
      <c r="C171" s="311">
        <v>5635</v>
      </c>
      <c r="D171" s="260">
        <v>29248646.908792414</v>
      </c>
      <c r="E171" s="264">
        <v>29327995.91764994</v>
      </c>
      <c r="F171" s="372">
        <v>29302413</v>
      </c>
      <c r="G171" s="253">
        <f t="shared" si="15"/>
        <v>-25582.917649939656</v>
      </c>
      <c r="H171" s="254">
        <f t="shared" si="16"/>
        <v>-8.7230364194587021E-4</v>
      </c>
      <c r="I171" s="384">
        <f t="shared" si="13"/>
        <v>-4.5400031321986969</v>
      </c>
      <c r="J171" s="269">
        <v>158252.58510120588</v>
      </c>
      <c r="K171" s="270">
        <v>110657.67352489813</v>
      </c>
      <c r="L171" s="371">
        <v>126007.61324428333</v>
      </c>
      <c r="M171" s="271">
        <f t="shared" si="17"/>
        <v>2.724035442659309</v>
      </c>
      <c r="N171" s="272">
        <v>488550.39193206059</v>
      </c>
      <c r="O171" s="273">
        <v>456564.3531577597</v>
      </c>
      <c r="P171" s="380">
        <v>466797.64630402316</v>
      </c>
      <c r="Q171" s="381">
        <f t="shared" si="14"/>
        <v>1.8160236284407203</v>
      </c>
      <c r="R171" s="362">
        <v>10</v>
      </c>
    </row>
    <row r="172" spans="1:18" ht="14.4">
      <c r="A172">
        <v>508</v>
      </c>
      <c r="B172" t="s">
        <v>166</v>
      </c>
      <c r="C172" s="311">
        <v>9563</v>
      </c>
      <c r="D172" s="260">
        <v>47980552.860586725</v>
      </c>
      <c r="E172" s="264">
        <v>47653692.987951837</v>
      </c>
      <c r="F172" s="372">
        <v>47684246</v>
      </c>
      <c r="G172" s="253">
        <f t="shared" si="15"/>
        <v>30553.01204816252</v>
      </c>
      <c r="H172" s="254">
        <f t="shared" si="16"/>
        <v>6.4114678490683104E-4</v>
      </c>
      <c r="I172" s="384">
        <f t="shared" si="13"/>
        <v>3.1949191726615624</v>
      </c>
      <c r="J172" s="269">
        <v>-380014.52889886691</v>
      </c>
      <c r="K172" s="270">
        <v>-183863.45943241139</v>
      </c>
      <c r="L172" s="371">
        <v>-202194.99052737484</v>
      </c>
      <c r="M172" s="271">
        <f t="shared" si="17"/>
        <v>-1.9169226283554803</v>
      </c>
      <c r="N172" s="272">
        <v>-287271.51896962296</v>
      </c>
      <c r="O172" s="273">
        <v>-157125.15104383734</v>
      </c>
      <c r="P172" s="380">
        <v>-169346.17177379702</v>
      </c>
      <c r="Q172" s="381">
        <f t="shared" si="14"/>
        <v>-1.2779484189019847</v>
      </c>
      <c r="R172" s="362">
        <v>6</v>
      </c>
    </row>
    <row r="173" spans="1:18" ht="14.4">
      <c r="A173">
        <v>529</v>
      </c>
      <c r="B173" t="s">
        <v>167</v>
      </c>
      <c r="C173" s="311">
        <v>19579</v>
      </c>
      <c r="D173" s="260">
        <v>69282611.432868317</v>
      </c>
      <c r="E173" s="264">
        <v>69499654.546699688</v>
      </c>
      <c r="F173" s="372">
        <v>69438969</v>
      </c>
      <c r="G173" s="253">
        <f t="shared" si="15"/>
        <v>-60685.546699687839</v>
      </c>
      <c r="H173" s="254">
        <f t="shared" si="16"/>
        <v>-8.7317767398269175E-4</v>
      </c>
      <c r="I173" s="384">
        <f t="shared" si="13"/>
        <v>-3.0995222789564245</v>
      </c>
      <c r="J173" s="269">
        <v>3343010.2268073051</v>
      </c>
      <c r="K173" s="270">
        <v>3212757.8693427257</v>
      </c>
      <c r="L173" s="371">
        <v>3249168.9988771346</v>
      </c>
      <c r="M173" s="271">
        <f t="shared" si="17"/>
        <v>1.8597032297057519</v>
      </c>
      <c r="N173" s="272">
        <v>674989.07294340711</v>
      </c>
      <c r="O173" s="273">
        <v>588622.21940839221</v>
      </c>
      <c r="P173" s="380">
        <v>612896.30576468771</v>
      </c>
      <c r="Q173" s="381">
        <f t="shared" si="14"/>
        <v>1.2398021531383372</v>
      </c>
      <c r="R173" s="362">
        <v>2</v>
      </c>
    </row>
    <row r="174" spans="1:18" ht="14.4">
      <c r="A174">
        <v>531</v>
      </c>
      <c r="B174" t="s">
        <v>168</v>
      </c>
      <c r="C174" s="311">
        <v>5169</v>
      </c>
      <c r="D174" s="260">
        <v>22458359.845228009</v>
      </c>
      <c r="E174" s="264">
        <v>22667667.766239949</v>
      </c>
      <c r="F174" s="372">
        <v>22647827</v>
      </c>
      <c r="G174" s="253">
        <f t="shared" si="15"/>
        <v>-19840.766239948571</v>
      </c>
      <c r="H174" s="254">
        <f t="shared" si="16"/>
        <v>-8.7528926418704541E-4</v>
      </c>
      <c r="I174" s="384">
        <f t="shared" si="13"/>
        <v>-3.8384148268424396</v>
      </c>
      <c r="J174" s="269">
        <v>-787538.65673347574</v>
      </c>
      <c r="K174" s="270">
        <v>-913097.22406325117</v>
      </c>
      <c r="L174" s="371">
        <v>-901192.83959212282</v>
      </c>
      <c r="M174" s="271">
        <f t="shared" si="17"/>
        <v>2.3030343337450851</v>
      </c>
      <c r="N174" s="272">
        <v>-830255.32399992773</v>
      </c>
      <c r="O174" s="273">
        <v>-914423.71742528037</v>
      </c>
      <c r="P174" s="380">
        <v>-906487.4611111877</v>
      </c>
      <c r="Q174" s="381">
        <f t="shared" si="14"/>
        <v>1.5353562224980972</v>
      </c>
      <c r="R174" s="362">
        <v>4</v>
      </c>
    </row>
    <row r="175" spans="1:18" ht="14.4">
      <c r="A175">
        <v>535</v>
      </c>
      <c r="B175" t="s">
        <v>169</v>
      </c>
      <c r="C175" s="311">
        <v>10396</v>
      </c>
      <c r="D175" s="260">
        <v>45918296.110611171</v>
      </c>
      <c r="E175" s="264">
        <v>45835724.107512102</v>
      </c>
      <c r="F175" s="372">
        <v>45795606</v>
      </c>
      <c r="G175" s="253">
        <f t="shared" si="15"/>
        <v>-40118.107512101531</v>
      </c>
      <c r="H175" s="254">
        <f t="shared" si="16"/>
        <v>-8.752585083634907E-4</v>
      </c>
      <c r="I175" s="384">
        <f t="shared" si="13"/>
        <v>-3.8589945663814476</v>
      </c>
      <c r="J175" s="269">
        <v>574701.71898707887</v>
      </c>
      <c r="K175" s="270">
        <v>624279.06159576366</v>
      </c>
      <c r="L175" s="371">
        <v>648349.79844050645</v>
      </c>
      <c r="M175" s="271">
        <f t="shared" si="17"/>
        <v>2.3153844598636772</v>
      </c>
      <c r="N175" s="272">
        <v>-377368.61599576473</v>
      </c>
      <c r="O175" s="273">
        <v>-344920.30567690555</v>
      </c>
      <c r="P175" s="380">
        <v>-328873.14778039505</v>
      </c>
      <c r="Q175" s="381">
        <f t="shared" si="14"/>
        <v>1.5435896399105906</v>
      </c>
      <c r="R175" s="362">
        <v>17</v>
      </c>
    </row>
    <row r="176" spans="1:18" ht="14.4">
      <c r="A176">
        <v>536</v>
      </c>
      <c r="B176" t="s">
        <v>170</v>
      </c>
      <c r="C176" s="311">
        <v>34884</v>
      </c>
      <c r="D176" s="260">
        <v>118012314.6723851</v>
      </c>
      <c r="E176" s="264">
        <v>118015971.3806815</v>
      </c>
      <c r="F176" s="372">
        <v>117912818</v>
      </c>
      <c r="G176" s="253">
        <f t="shared" si="15"/>
        <v>-103153.38068149984</v>
      </c>
      <c r="H176" s="254">
        <f t="shared" si="16"/>
        <v>-8.7406288720668376E-4</v>
      </c>
      <c r="I176" s="384">
        <f t="shared" si="13"/>
        <v>-2.9570399232169429</v>
      </c>
      <c r="J176" s="269">
        <v>-1932683.3145860049</v>
      </c>
      <c r="K176" s="270">
        <v>-1934960.3373907513</v>
      </c>
      <c r="L176" s="371">
        <v>-1873068.0773626922</v>
      </c>
      <c r="M176" s="271">
        <f t="shared" si="17"/>
        <v>1.7742305936262794</v>
      </c>
      <c r="N176" s="272">
        <v>-1560017.5818199383</v>
      </c>
      <c r="O176" s="273">
        <v>-1560069.0633900831</v>
      </c>
      <c r="P176" s="380">
        <v>-1518807.5567046653</v>
      </c>
      <c r="Q176" s="381">
        <f t="shared" si="14"/>
        <v>1.1828203957521455</v>
      </c>
      <c r="R176" s="362">
        <v>6</v>
      </c>
    </row>
    <row r="177" spans="1:18" ht="14.4">
      <c r="A177">
        <v>538</v>
      </c>
      <c r="B177" t="s">
        <v>171</v>
      </c>
      <c r="C177" s="311">
        <v>4689</v>
      </c>
      <c r="D177" s="260">
        <v>16240875.327292409</v>
      </c>
      <c r="E177" s="264">
        <v>16440537.567985285</v>
      </c>
      <c r="F177" s="372">
        <v>16426180</v>
      </c>
      <c r="G177" s="253">
        <f t="shared" si="15"/>
        <v>-14357.567985285074</v>
      </c>
      <c r="H177" s="254">
        <f t="shared" si="16"/>
        <v>-8.7330283002689732E-4</v>
      </c>
      <c r="I177" s="384">
        <f t="shared" si="13"/>
        <v>-3.0619680070985442</v>
      </c>
      <c r="J177" s="269">
        <v>-16138.004788234994</v>
      </c>
      <c r="K177" s="270">
        <v>-135931.14869348251</v>
      </c>
      <c r="L177" s="371">
        <v>-127316.54536926148</v>
      </c>
      <c r="M177" s="271">
        <f t="shared" si="17"/>
        <v>1.8371941403755652</v>
      </c>
      <c r="N177" s="272">
        <v>-270075.92281577736</v>
      </c>
      <c r="O177" s="273">
        <v>-350012.2398509839</v>
      </c>
      <c r="P177" s="380">
        <v>-344269.17096816306</v>
      </c>
      <c r="Q177" s="381">
        <f t="shared" si="14"/>
        <v>1.2247960935851645</v>
      </c>
      <c r="R177" s="362">
        <v>2</v>
      </c>
    </row>
    <row r="178" spans="1:18" ht="14.4">
      <c r="A178">
        <v>541</v>
      </c>
      <c r="B178" t="s">
        <v>172</v>
      </c>
      <c r="C178" s="311">
        <v>9423</v>
      </c>
      <c r="D178" s="260">
        <v>46353912.052174799</v>
      </c>
      <c r="E178" s="264">
        <v>47078722.041526571</v>
      </c>
      <c r="F178" s="372">
        <v>47037631</v>
      </c>
      <c r="G178" s="253">
        <f t="shared" si="15"/>
        <v>-41091.041526570916</v>
      </c>
      <c r="H178" s="254">
        <f t="shared" si="16"/>
        <v>-8.7281556815254843E-4</v>
      </c>
      <c r="I178" s="384">
        <f t="shared" si="13"/>
        <v>-4.3607175556161435</v>
      </c>
      <c r="J178" s="269">
        <v>4276856.7454230506</v>
      </c>
      <c r="K178" s="270">
        <v>3841997.4519767878</v>
      </c>
      <c r="L178" s="371">
        <v>3866652.0284846225</v>
      </c>
      <c r="M178" s="271">
        <f t="shared" si="17"/>
        <v>2.6164253961407957</v>
      </c>
      <c r="N178" s="272">
        <v>3060051.0401437129</v>
      </c>
      <c r="O178" s="273">
        <v>2769673.0648157932</v>
      </c>
      <c r="P178" s="380">
        <v>2786109.4491543616</v>
      </c>
      <c r="Q178" s="381">
        <f t="shared" si="14"/>
        <v>1.7442835974284654</v>
      </c>
      <c r="R178" s="362">
        <v>12</v>
      </c>
    </row>
    <row r="179" spans="1:18" ht="14.4">
      <c r="A179">
        <v>543</v>
      </c>
      <c r="B179" t="s">
        <v>173</v>
      </c>
      <c r="C179" s="311">
        <v>44127</v>
      </c>
      <c r="D179" s="260">
        <v>139445358.5755378</v>
      </c>
      <c r="E179" s="264">
        <v>138314908.80912301</v>
      </c>
      <c r="F179" s="372">
        <v>138193845</v>
      </c>
      <c r="G179" s="253">
        <f t="shared" si="15"/>
        <v>-121063.80912300944</v>
      </c>
      <c r="H179" s="254">
        <f t="shared" si="16"/>
        <v>-8.7527664346060926E-4</v>
      </c>
      <c r="I179" s="384">
        <f t="shared" si="13"/>
        <v>-2.7435313781360491</v>
      </c>
      <c r="J179" s="269">
        <v>2109894.9603322246</v>
      </c>
      <c r="K179" s="270">
        <v>2788073.4295458943</v>
      </c>
      <c r="L179" s="371">
        <v>2860711.8872551038</v>
      </c>
      <c r="M179" s="271">
        <f t="shared" si="17"/>
        <v>1.6461227300566439</v>
      </c>
      <c r="N179" s="272">
        <v>1757903.6391449464</v>
      </c>
      <c r="O179" s="273">
        <v>2211637.4493371844</v>
      </c>
      <c r="P179" s="380">
        <v>2260063.0878100507</v>
      </c>
      <c r="Q179" s="381">
        <f t="shared" si="14"/>
        <v>1.0974151533724537</v>
      </c>
      <c r="R179" s="362">
        <v>1</v>
      </c>
    </row>
    <row r="180" spans="1:18" ht="14.4">
      <c r="A180">
        <v>545</v>
      </c>
      <c r="B180" t="s">
        <v>174</v>
      </c>
      <c r="C180" s="311">
        <v>9562</v>
      </c>
      <c r="D180" s="260">
        <v>41266694.665264115</v>
      </c>
      <c r="E180" s="264">
        <v>41085664.631091841</v>
      </c>
      <c r="F180" s="372">
        <v>40352940</v>
      </c>
      <c r="G180" s="253">
        <f t="shared" si="15"/>
        <v>-732724.63109184057</v>
      </c>
      <c r="H180" s="254">
        <f t="shared" si="16"/>
        <v>-1.783407029364073E-2</v>
      </c>
      <c r="I180" s="384">
        <f t="shared" si="13"/>
        <v>-76.628804757565419</v>
      </c>
      <c r="J180" s="269">
        <v>550891.42780669406</v>
      </c>
      <c r="K180" s="270">
        <v>659514.84139458719</v>
      </c>
      <c r="L180" s="371">
        <v>1099149.4054686362</v>
      </c>
      <c r="M180" s="271">
        <f t="shared" si="17"/>
        <v>45.977260413516944</v>
      </c>
      <c r="N180" s="272">
        <v>746691.99874247506</v>
      </c>
      <c r="O180" s="273">
        <v>819012.31446494872</v>
      </c>
      <c r="P180" s="380">
        <v>1112102.0238476603</v>
      </c>
      <c r="Q180" s="381">
        <f t="shared" si="14"/>
        <v>30.651506942345907</v>
      </c>
      <c r="R180" s="362">
        <v>15</v>
      </c>
    </row>
    <row r="181" spans="1:18" ht="14.4">
      <c r="A181">
        <v>560</v>
      </c>
      <c r="B181" t="s">
        <v>175</v>
      </c>
      <c r="C181" s="311">
        <v>15808</v>
      </c>
      <c r="D181" s="260">
        <v>59724090.243411802</v>
      </c>
      <c r="E181" s="264">
        <v>58925826.904719397</v>
      </c>
      <c r="F181" s="372">
        <v>58874059</v>
      </c>
      <c r="G181" s="253">
        <f t="shared" si="15"/>
        <v>-51767.904719397426</v>
      </c>
      <c r="H181" s="254">
        <f t="shared" si="16"/>
        <v>-8.7852657211079897E-4</v>
      </c>
      <c r="I181" s="384">
        <f t="shared" si="13"/>
        <v>-3.2747915434841488</v>
      </c>
      <c r="J181" s="269">
        <v>428274.31573304441</v>
      </c>
      <c r="K181" s="270">
        <v>907262.27348114166</v>
      </c>
      <c r="L181" s="371">
        <v>938323.15703580657</v>
      </c>
      <c r="M181" s="271">
        <f t="shared" si="17"/>
        <v>1.9648838281038024</v>
      </c>
      <c r="N181" s="272">
        <v>234720.7804247103</v>
      </c>
      <c r="O181" s="273">
        <v>553516.80270204437</v>
      </c>
      <c r="P181" s="380">
        <v>574224.05840517965</v>
      </c>
      <c r="Q181" s="381">
        <f t="shared" si="14"/>
        <v>1.3099225520708044</v>
      </c>
      <c r="R181" s="362">
        <v>7</v>
      </c>
    </row>
    <row r="182" spans="1:18" ht="14.4">
      <c r="A182">
        <v>561</v>
      </c>
      <c r="B182" t="s">
        <v>176</v>
      </c>
      <c r="C182" s="311">
        <v>1337</v>
      </c>
      <c r="D182" s="260">
        <v>5126477.0376761425</v>
      </c>
      <c r="E182" s="264">
        <v>5105024.7438816791</v>
      </c>
      <c r="F182" s="372">
        <v>5100573</v>
      </c>
      <c r="G182" s="253">
        <f t="shared" si="15"/>
        <v>-4451.74388167914</v>
      </c>
      <c r="H182" s="254">
        <f t="shared" si="16"/>
        <v>-8.7203179318856593E-4</v>
      </c>
      <c r="I182" s="384">
        <f t="shared" si="13"/>
        <v>-3.3296513699918773</v>
      </c>
      <c r="J182" s="269">
        <v>364167.75483977265</v>
      </c>
      <c r="K182" s="270">
        <v>377039.24821740109</v>
      </c>
      <c r="L182" s="371">
        <v>379710.31877004961</v>
      </c>
      <c r="M182" s="271">
        <f t="shared" si="17"/>
        <v>1.9978089399016536</v>
      </c>
      <c r="N182" s="272">
        <v>318837.16988358827</v>
      </c>
      <c r="O182" s="273">
        <v>327416.09634848998</v>
      </c>
      <c r="P182" s="380">
        <v>329196.81005025771</v>
      </c>
      <c r="Q182" s="381">
        <f t="shared" si="14"/>
        <v>1.3318726266026406</v>
      </c>
      <c r="R182" s="362">
        <v>2</v>
      </c>
    </row>
    <row r="183" spans="1:18" ht="14.4">
      <c r="A183">
        <v>562</v>
      </c>
      <c r="B183" t="s">
        <v>177</v>
      </c>
      <c r="C183" s="311">
        <v>8978</v>
      </c>
      <c r="D183" s="260">
        <v>40049114.261238605</v>
      </c>
      <c r="E183" s="264">
        <v>39925868.30711899</v>
      </c>
      <c r="F183" s="372">
        <v>39891077</v>
      </c>
      <c r="G183" s="253">
        <f t="shared" si="15"/>
        <v>-34791.307118989527</v>
      </c>
      <c r="H183" s="254">
        <f t="shared" si="16"/>
        <v>-8.7139763251651203E-4</v>
      </c>
      <c r="I183" s="384">
        <f t="shared" si="13"/>
        <v>-3.8751734371786064</v>
      </c>
      <c r="J183" s="269">
        <v>-396180.76684205449</v>
      </c>
      <c r="K183" s="270">
        <v>-322219.32098562777</v>
      </c>
      <c r="L183" s="371">
        <v>-301344.2472770341</v>
      </c>
      <c r="M183" s="271">
        <f t="shared" si="17"/>
        <v>2.3251363008012556</v>
      </c>
      <c r="N183" s="272">
        <v>-355069.96669169812</v>
      </c>
      <c r="O183" s="273">
        <v>-306007.47248063976</v>
      </c>
      <c r="P183" s="380">
        <v>-292090.75667489751</v>
      </c>
      <c r="Q183" s="381">
        <f t="shared" si="14"/>
        <v>1.5500908672022999</v>
      </c>
      <c r="R183" s="362">
        <v>6</v>
      </c>
    </row>
    <row r="184" spans="1:18" ht="14.4">
      <c r="A184">
        <v>563</v>
      </c>
      <c r="B184" t="s">
        <v>178</v>
      </c>
      <c r="C184" s="311">
        <v>7102</v>
      </c>
      <c r="D184" s="260">
        <v>35612848.212158121</v>
      </c>
      <c r="E184" s="264">
        <v>35602292.402137689</v>
      </c>
      <c r="F184" s="372">
        <v>35571088</v>
      </c>
      <c r="G184" s="253">
        <f t="shared" si="15"/>
        <v>-31204.402137689292</v>
      </c>
      <c r="H184" s="254">
        <f t="shared" si="16"/>
        <v>-8.7647171101307142E-4</v>
      </c>
      <c r="I184" s="384">
        <f t="shared" si="13"/>
        <v>-4.3937485409306243</v>
      </c>
      <c r="J184" s="269">
        <v>334342.85284304817</v>
      </c>
      <c r="K184" s="270">
        <v>340694.95196249883</v>
      </c>
      <c r="L184" s="371">
        <v>359417.74274852534</v>
      </c>
      <c r="M184" s="271">
        <f t="shared" si="17"/>
        <v>2.6362701754472702</v>
      </c>
      <c r="N184" s="272">
        <v>-410221.65134159976</v>
      </c>
      <c r="O184" s="273">
        <v>-406315.80368411547</v>
      </c>
      <c r="P184" s="380">
        <v>-393833.94316008739</v>
      </c>
      <c r="Q184" s="381">
        <f t="shared" si="14"/>
        <v>1.7575134502996443</v>
      </c>
      <c r="R184" s="362">
        <v>17</v>
      </c>
    </row>
    <row r="185" spans="1:18" ht="14.4">
      <c r="A185">
        <v>564</v>
      </c>
      <c r="B185" t="s">
        <v>179</v>
      </c>
      <c r="C185" s="311">
        <v>209551</v>
      </c>
      <c r="D185" s="260">
        <v>729228164.48559988</v>
      </c>
      <c r="E185" s="264">
        <v>730977704.37667048</v>
      </c>
      <c r="F185" s="372">
        <v>731475057</v>
      </c>
      <c r="G185" s="253">
        <f t="shared" si="15"/>
        <v>497352.62332952023</v>
      </c>
      <c r="H185" s="254">
        <f t="shared" si="16"/>
        <v>6.8039369785379391E-4</v>
      </c>
      <c r="I185" s="384">
        <f t="shared" si="13"/>
        <v>2.3734204242858312</v>
      </c>
      <c r="J185" s="269">
        <v>-21811721.516549539</v>
      </c>
      <c r="K185" s="270">
        <v>-22861884.811554708</v>
      </c>
      <c r="L185" s="371">
        <v>-23160296.368695986</v>
      </c>
      <c r="M185" s="271">
        <f t="shared" si="17"/>
        <v>-1.4240521741307746</v>
      </c>
      <c r="N185" s="272">
        <v>-12134518.520710235</v>
      </c>
      <c r="O185" s="273">
        <v>-12826864.087426247</v>
      </c>
      <c r="P185" s="380">
        <v>-13025805.125520186</v>
      </c>
      <c r="Q185" s="381">
        <f t="shared" si="14"/>
        <v>-0.94936811608600968</v>
      </c>
      <c r="R185" s="362">
        <v>17</v>
      </c>
    </row>
    <row r="186" spans="1:18" ht="14.4">
      <c r="A186">
        <v>576</v>
      </c>
      <c r="B186" t="s">
        <v>180</v>
      </c>
      <c r="C186" s="311">
        <v>2813</v>
      </c>
      <c r="D186" s="260">
        <v>14086329.870138131</v>
      </c>
      <c r="E186" s="264">
        <v>14452602.139057344</v>
      </c>
      <c r="F186" s="372">
        <v>14439991</v>
      </c>
      <c r="G186" s="253">
        <f t="shared" si="15"/>
        <v>-12611.139057343826</v>
      </c>
      <c r="H186" s="254">
        <f t="shared" si="16"/>
        <v>-8.7258605308610361E-4</v>
      </c>
      <c r="I186" s="384">
        <f t="shared" si="13"/>
        <v>-4.4831635468694726</v>
      </c>
      <c r="J186" s="269">
        <v>843287.56158048229</v>
      </c>
      <c r="K186" s="270">
        <v>623538.62111708906</v>
      </c>
      <c r="L186" s="371">
        <v>631105.49353377777</v>
      </c>
      <c r="M186" s="271">
        <f t="shared" si="17"/>
        <v>2.6899653098786747</v>
      </c>
      <c r="N186" s="272">
        <v>740806.26782373502</v>
      </c>
      <c r="O186" s="273">
        <v>594052.16368542321</v>
      </c>
      <c r="P186" s="380">
        <v>599096.74529655254</v>
      </c>
      <c r="Q186" s="381">
        <f t="shared" si="14"/>
        <v>1.7933102065870383</v>
      </c>
      <c r="R186" s="362">
        <v>7</v>
      </c>
    </row>
    <row r="187" spans="1:18" ht="14.4">
      <c r="A187">
        <v>577</v>
      </c>
      <c r="B187" t="s">
        <v>181</v>
      </c>
      <c r="C187" s="311">
        <v>11041</v>
      </c>
      <c r="D187" s="260">
        <v>38371502.183675602</v>
      </c>
      <c r="E187" s="264">
        <v>38051537.42072095</v>
      </c>
      <c r="F187" s="372">
        <v>37369777</v>
      </c>
      <c r="G187" s="253">
        <f t="shared" si="15"/>
        <v>-681760.42072094977</v>
      </c>
      <c r="H187" s="254">
        <f t="shared" si="16"/>
        <v>-1.7916764129212226E-2</v>
      </c>
      <c r="I187" s="384">
        <f t="shared" si="13"/>
        <v>-61.748068175070173</v>
      </c>
      <c r="J187" s="269">
        <v>-448966.36443179456</v>
      </c>
      <c r="K187" s="270">
        <v>-257011.13104155159</v>
      </c>
      <c r="L187" s="371">
        <v>152044.8658024623</v>
      </c>
      <c r="M187" s="271">
        <f t="shared" si="17"/>
        <v>37.048817756001625</v>
      </c>
      <c r="N187" s="272">
        <v>-708298.4577028089</v>
      </c>
      <c r="O187" s="273">
        <v>-579910.87007691828</v>
      </c>
      <c r="P187" s="380">
        <v>-307206.87218089239</v>
      </c>
      <c r="Q187" s="381">
        <f t="shared" si="14"/>
        <v>24.69921183733592</v>
      </c>
      <c r="R187" s="362">
        <v>2</v>
      </c>
    </row>
    <row r="188" spans="1:18" ht="14.4">
      <c r="A188">
        <v>578</v>
      </c>
      <c r="B188" t="s">
        <v>182</v>
      </c>
      <c r="C188" s="311">
        <v>3183</v>
      </c>
      <c r="D188" s="260">
        <v>17278659.913557231</v>
      </c>
      <c r="E188" s="264">
        <v>17392135.641463257</v>
      </c>
      <c r="F188" s="372">
        <v>17376888</v>
      </c>
      <c r="G188" s="253">
        <f t="shared" si="15"/>
        <v>-15247.641463257372</v>
      </c>
      <c r="H188" s="254">
        <f t="shared" si="16"/>
        <v>-8.7669747853775007E-4</v>
      </c>
      <c r="I188" s="384">
        <f t="shared" si="13"/>
        <v>-4.7903366205646787</v>
      </c>
      <c r="J188" s="269">
        <v>-382168.76131516322</v>
      </c>
      <c r="K188" s="270">
        <v>-450238.48415696155</v>
      </c>
      <c r="L188" s="371">
        <v>-441089.73889290687</v>
      </c>
      <c r="M188" s="271">
        <f t="shared" si="17"/>
        <v>2.8742523606832182</v>
      </c>
      <c r="N188" s="272">
        <v>-314350.6664897523</v>
      </c>
      <c r="O188" s="273">
        <v>-360008.13917390472</v>
      </c>
      <c r="P188" s="380">
        <v>-353908.97566453047</v>
      </c>
      <c r="Q188" s="381">
        <f t="shared" si="14"/>
        <v>1.9161682404568807</v>
      </c>
      <c r="R188" s="362">
        <v>18</v>
      </c>
    </row>
    <row r="189" spans="1:18" ht="14.4">
      <c r="A189">
        <v>580</v>
      </c>
      <c r="B189" t="s">
        <v>183</v>
      </c>
      <c r="C189" s="311">
        <v>4567</v>
      </c>
      <c r="D189" s="260">
        <v>25711560.646301679</v>
      </c>
      <c r="E189" s="264">
        <v>25309310.35513743</v>
      </c>
      <c r="F189" s="372">
        <v>25154517</v>
      </c>
      <c r="G189" s="253">
        <f t="shared" si="15"/>
        <v>-154793.35513743013</v>
      </c>
      <c r="H189" s="254">
        <f t="shared" si="16"/>
        <v>-6.1160637317013771E-3</v>
      </c>
      <c r="I189" s="384">
        <f t="shared" si="13"/>
        <v>-33.893881133661075</v>
      </c>
      <c r="J189" s="269">
        <v>-403420.47707424039</v>
      </c>
      <c r="K189" s="270">
        <v>-162044.26137359804</v>
      </c>
      <c r="L189" s="371">
        <v>-69168.421515403068</v>
      </c>
      <c r="M189" s="271">
        <f t="shared" si="17"/>
        <v>20.336290750644839</v>
      </c>
      <c r="N189" s="272">
        <v>-25458.949048369486</v>
      </c>
      <c r="O189" s="273">
        <v>134998.39549167003</v>
      </c>
      <c r="P189" s="380">
        <v>196915.62206380701</v>
      </c>
      <c r="Q189" s="381">
        <f t="shared" si="14"/>
        <v>13.55752716709809</v>
      </c>
      <c r="R189" s="362">
        <v>9</v>
      </c>
    </row>
    <row r="190" spans="1:18" ht="14.4">
      <c r="A190">
        <v>581</v>
      </c>
      <c r="B190" t="s">
        <v>184</v>
      </c>
      <c r="C190" s="311">
        <v>6286</v>
      </c>
      <c r="D190" s="260">
        <v>28818519.573117182</v>
      </c>
      <c r="E190" s="264">
        <v>30301032.174686428</v>
      </c>
      <c r="F190" s="372">
        <v>29071290</v>
      </c>
      <c r="G190" s="253">
        <f t="shared" si="15"/>
        <v>-1229742.1746864282</v>
      </c>
      <c r="H190" s="254">
        <f t="shared" si="16"/>
        <v>-4.0584167813060783E-2</v>
      </c>
      <c r="I190" s="384">
        <f t="shared" si="13"/>
        <v>-195.63190815883362</v>
      </c>
      <c r="J190" s="269">
        <v>941744.12842739152</v>
      </c>
      <c r="K190" s="270">
        <v>52258.024058542782</v>
      </c>
      <c r="L190" s="371">
        <v>790103.50519285083</v>
      </c>
      <c r="M190" s="271">
        <f t="shared" si="17"/>
        <v>117.37917294532421</v>
      </c>
      <c r="N190" s="272">
        <v>547065.93433072336</v>
      </c>
      <c r="O190" s="273">
        <v>-46303.929738722989</v>
      </c>
      <c r="P190" s="380">
        <v>445593.05768416007</v>
      </c>
      <c r="Q190" s="381">
        <f t="shared" si="14"/>
        <v>78.252781963551229</v>
      </c>
      <c r="R190" s="362">
        <v>6</v>
      </c>
    </row>
    <row r="191" spans="1:18" ht="14.4">
      <c r="A191">
        <v>583</v>
      </c>
      <c r="B191" t="s">
        <v>185</v>
      </c>
      <c r="C191" s="311">
        <v>924</v>
      </c>
      <c r="D191" s="260">
        <v>6855883.3468460916</v>
      </c>
      <c r="E191" s="264">
        <v>5755467.5055017471</v>
      </c>
      <c r="F191" s="372">
        <v>6750301</v>
      </c>
      <c r="G191" s="253">
        <f t="shared" si="15"/>
        <v>994833.49449825287</v>
      </c>
      <c r="H191" s="254">
        <f t="shared" si="16"/>
        <v>0.17285016265790312</v>
      </c>
      <c r="I191" s="384">
        <f t="shared" si="13"/>
        <v>1076.6596260803603</v>
      </c>
      <c r="J191" s="269">
        <v>-830585.9021620343</v>
      </c>
      <c r="K191" s="270">
        <v>-170333.94844514047</v>
      </c>
      <c r="L191" s="371">
        <v>-767234.31895424612</v>
      </c>
      <c r="M191" s="271">
        <f t="shared" si="17"/>
        <v>-645.99607197955152</v>
      </c>
      <c r="N191" s="272">
        <v>133280.38066358719</v>
      </c>
      <c r="O191" s="273">
        <v>573405.07868375315</v>
      </c>
      <c r="P191" s="380">
        <v>175471.4983443516</v>
      </c>
      <c r="Q191" s="381">
        <f t="shared" si="14"/>
        <v>-430.66404798636529</v>
      </c>
      <c r="R191" s="362">
        <v>19</v>
      </c>
    </row>
    <row r="192" spans="1:18" ht="14.4">
      <c r="A192">
        <v>584</v>
      </c>
      <c r="B192" t="s">
        <v>186</v>
      </c>
      <c r="C192" s="311">
        <v>2676</v>
      </c>
      <c r="D192" s="260">
        <v>12202142.197261309</v>
      </c>
      <c r="E192" s="264">
        <v>12171336.877200011</v>
      </c>
      <c r="F192" s="372">
        <v>12160635</v>
      </c>
      <c r="G192" s="253">
        <f t="shared" si="15"/>
        <v>-10701.877200011164</v>
      </c>
      <c r="H192" s="254">
        <f t="shared" si="16"/>
        <v>-8.7926883529602104E-4</v>
      </c>
      <c r="I192" s="384">
        <f t="shared" si="13"/>
        <v>-3.9992067264615709</v>
      </c>
      <c r="J192" s="269">
        <v>-358138.30411396106</v>
      </c>
      <c r="K192" s="270">
        <v>-339645.4811201251</v>
      </c>
      <c r="L192" s="371">
        <v>-333224.47355662909</v>
      </c>
      <c r="M192" s="271">
        <f t="shared" si="17"/>
        <v>2.399479657509719</v>
      </c>
      <c r="N192" s="272">
        <v>-400787.21454349521</v>
      </c>
      <c r="O192" s="273">
        <v>-388628.8404861294</v>
      </c>
      <c r="P192" s="380">
        <v>-384348.16877712862</v>
      </c>
      <c r="Q192" s="381">
        <f t="shared" si="14"/>
        <v>1.5996531050077627</v>
      </c>
      <c r="R192" s="362">
        <v>16</v>
      </c>
    </row>
    <row r="193" spans="1:18" ht="14.4">
      <c r="A193">
        <v>588</v>
      </c>
      <c r="B193" t="s">
        <v>187</v>
      </c>
      <c r="C193" s="311">
        <v>1644</v>
      </c>
      <c r="D193" s="260">
        <v>9450230.7867076974</v>
      </c>
      <c r="E193" s="264">
        <v>9477781.0827951394</v>
      </c>
      <c r="F193" s="372">
        <v>9469527</v>
      </c>
      <c r="G193" s="253">
        <f t="shared" si="15"/>
        <v>-8254.0827951394022</v>
      </c>
      <c r="H193" s="254">
        <f t="shared" si="16"/>
        <v>-8.7088768172994657E-4</v>
      </c>
      <c r="I193" s="384">
        <f t="shared" si="13"/>
        <v>-5.0207316272137481</v>
      </c>
      <c r="J193" s="269">
        <v>-440037.15890558279</v>
      </c>
      <c r="K193" s="270">
        <v>-456563.62000203179</v>
      </c>
      <c r="L193" s="371">
        <v>-451611.41258085769</v>
      </c>
      <c r="M193" s="271">
        <f t="shared" si="17"/>
        <v>3.0122916187190381</v>
      </c>
      <c r="N193" s="272">
        <v>-238098.87565480359</v>
      </c>
      <c r="O193" s="273">
        <v>-249182.18623029048</v>
      </c>
      <c r="P193" s="380">
        <v>-245880.71461617234</v>
      </c>
      <c r="Q193" s="381">
        <f t="shared" si="14"/>
        <v>2.0081944124806212</v>
      </c>
      <c r="R193" s="362">
        <v>10</v>
      </c>
    </row>
    <row r="194" spans="1:18" ht="14.4">
      <c r="A194">
        <v>592</v>
      </c>
      <c r="B194" t="s">
        <v>188</v>
      </c>
      <c r="C194" s="311">
        <v>3678</v>
      </c>
      <c r="D194" s="260">
        <v>13091789.838050192</v>
      </c>
      <c r="E194" s="264">
        <v>13915177.254678326</v>
      </c>
      <c r="F194" s="372">
        <v>13850450</v>
      </c>
      <c r="G194" s="253">
        <f t="shared" si="15"/>
        <v>-64727.254678325728</v>
      </c>
      <c r="H194" s="254">
        <f t="shared" si="16"/>
        <v>-4.6515580429680996E-3</v>
      </c>
      <c r="I194" s="384">
        <f t="shared" si="13"/>
        <v>-17.598492299707921</v>
      </c>
      <c r="J194" s="269">
        <v>700227.67995579506</v>
      </c>
      <c r="K194" s="270">
        <v>206222.23841878714</v>
      </c>
      <c r="L194" s="371">
        <v>245058.35564861374</v>
      </c>
      <c r="M194" s="271">
        <f t="shared" si="17"/>
        <v>10.559031329479772</v>
      </c>
      <c r="N194" s="272">
        <v>404739.96026244573</v>
      </c>
      <c r="O194" s="273">
        <v>74925.772461041925</v>
      </c>
      <c r="P194" s="380">
        <v>100816.51728093039</v>
      </c>
      <c r="Q194" s="381">
        <f t="shared" si="14"/>
        <v>7.0393542196542871</v>
      </c>
      <c r="R194" s="362">
        <v>13</v>
      </c>
    </row>
    <row r="195" spans="1:18" ht="14.4">
      <c r="A195">
        <v>593</v>
      </c>
      <c r="B195" t="s">
        <v>189</v>
      </c>
      <c r="C195" s="311">
        <v>17253</v>
      </c>
      <c r="D195" s="260">
        <v>88239514.953244939</v>
      </c>
      <c r="E195" s="264">
        <v>86295285.109545007</v>
      </c>
      <c r="F195" s="372">
        <v>86220078</v>
      </c>
      <c r="G195" s="253">
        <f t="shared" si="15"/>
        <v>-75207.109545007348</v>
      </c>
      <c r="H195" s="254">
        <f t="shared" si="16"/>
        <v>-8.7150890630395279E-4</v>
      </c>
      <c r="I195" s="384">
        <f t="shared" si="13"/>
        <v>-4.3590743375069465</v>
      </c>
      <c r="J195" s="269">
        <v>-1045970.4923668059</v>
      </c>
      <c r="K195" s="270">
        <v>120610.86835344811</v>
      </c>
      <c r="L195" s="371">
        <v>165735.03372375845</v>
      </c>
      <c r="M195" s="271">
        <f t="shared" si="17"/>
        <v>2.615438785736413</v>
      </c>
      <c r="N195" s="272">
        <v>-1306405.8758758213</v>
      </c>
      <c r="O195" s="273">
        <v>-529452.78986929858</v>
      </c>
      <c r="P195" s="380">
        <v>-499370.01295573113</v>
      </c>
      <c r="Q195" s="381">
        <f t="shared" si="14"/>
        <v>1.7436258571591865</v>
      </c>
      <c r="R195" s="362">
        <v>10</v>
      </c>
    </row>
    <row r="196" spans="1:18" ht="14.4">
      <c r="A196">
        <v>595</v>
      </c>
      <c r="B196" t="s">
        <v>190</v>
      </c>
      <c r="C196" s="311">
        <v>4269</v>
      </c>
      <c r="D196" s="260">
        <v>24647660.941215619</v>
      </c>
      <c r="E196" s="264">
        <v>24055413.392242011</v>
      </c>
      <c r="F196" s="372">
        <v>24040973</v>
      </c>
      <c r="G196" s="253">
        <f t="shared" si="15"/>
        <v>-14440.392242010683</v>
      </c>
      <c r="H196" s="254">
        <f t="shared" si="16"/>
        <v>-6.0029698956110152E-4</v>
      </c>
      <c r="I196" s="384">
        <f t="shared" si="13"/>
        <v>-3.3826170630149175</v>
      </c>
      <c r="J196" s="269">
        <v>550834.59223135433</v>
      </c>
      <c r="K196" s="270">
        <v>906199.56659895729</v>
      </c>
      <c r="L196" s="371">
        <v>914864.01242104999</v>
      </c>
      <c r="M196" s="271">
        <f t="shared" si="17"/>
        <v>2.029619541366293</v>
      </c>
      <c r="N196" s="272">
        <v>87729.402139128491</v>
      </c>
      <c r="O196" s="273">
        <v>324348.80971682258</v>
      </c>
      <c r="P196" s="380">
        <v>330125.10693155747</v>
      </c>
      <c r="Q196" s="381">
        <f t="shared" si="14"/>
        <v>1.3530796942456997</v>
      </c>
      <c r="R196" s="362">
        <v>11</v>
      </c>
    </row>
    <row r="197" spans="1:18" ht="14.4">
      <c r="A197">
        <v>598</v>
      </c>
      <c r="B197" t="s">
        <v>191</v>
      </c>
      <c r="C197" s="311">
        <v>19097</v>
      </c>
      <c r="D197" s="260">
        <v>85511229.925133362</v>
      </c>
      <c r="E197" s="264">
        <v>87733571.064445645</v>
      </c>
      <c r="F197" s="372">
        <v>87643880</v>
      </c>
      <c r="G197" s="253">
        <f t="shared" si="15"/>
        <v>-89691.064445644617</v>
      </c>
      <c r="H197" s="254">
        <f t="shared" si="16"/>
        <v>-1.0223117941906305E-3</v>
      </c>
      <c r="I197" s="384">
        <f t="shared" si="13"/>
        <v>-4.6966049351020906</v>
      </c>
      <c r="J197" s="269">
        <v>-3544871.6600922244</v>
      </c>
      <c r="K197" s="270">
        <v>-4878271.5783088738</v>
      </c>
      <c r="L197" s="371">
        <v>-4824456.9681539834</v>
      </c>
      <c r="M197" s="271">
        <f t="shared" si="17"/>
        <v>2.8179614680258918</v>
      </c>
      <c r="N197" s="272">
        <v>-1489738.2939557391</v>
      </c>
      <c r="O197" s="273">
        <v>-2378755.7746868031</v>
      </c>
      <c r="P197" s="380">
        <v>-2342879.3679168504</v>
      </c>
      <c r="Q197" s="381">
        <f t="shared" si="14"/>
        <v>1.8786409786852771</v>
      </c>
      <c r="R197" s="362">
        <v>15</v>
      </c>
    </row>
    <row r="198" spans="1:18" ht="14.4">
      <c r="A198">
        <v>599</v>
      </c>
      <c r="B198" t="s">
        <v>386</v>
      </c>
      <c r="C198" s="311">
        <v>11172</v>
      </c>
      <c r="D198" s="260">
        <v>39434219.484849527</v>
      </c>
      <c r="E198" s="264">
        <v>39625291.298712663</v>
      </c>
      <c r="F198" s="372">
        <v>39030984</v>
      </c>
      <c r="G198" s="253">
        <f t="shared" si="15"/>
        <v>-594307.29871266335</v>
      </c>
      <c r="H198" s="254">
        <f t="shared" si="16"/>
        <v>-1.4998181192726551E-2</v>
      </c>
      <c r="I198" s="384">
        <f t="shared" si="13"/>
        <v>-53.196142025838107</v>
      </c>
      <c r="J198" s="269">
        <v>-2554467.4506620141</v>
      </c>
      <c r="K198" s="270">
        <v>-2669102.4961620341</v>
      </c>
      <c r="L198" s="371">
        <v>-2312518.0982698658</v>
      </c>
      <c r="M198" s="271">
        <f t="shared" si="17"/>
        <v>31.917686886158993</v>
      </c>
      <c r="N198" s="272">
        <v>-2285252.8109904737</v>
      </c>
      <c r="O198" s="273">
        <v>-2361818.2875690232</v>
      </c>
      <c r="P198" s="380">
        <v>-2124095.3556408966</v>
      </c>
      <c r="Q198" s="381">
        <f t="shared" si="14"/>
        <v>21.278457924107286</v>
      </c>
      <c r="R198" s="362">
        <v>15</v>
      </c>
    </row>
    <row r="199" spans="1:18" ht="14.4">
      <c r="A199">
        <v>601</v>
      </c>
      <c r="B199" t="s">
        <v>193</v>
      </c>
      <c r="C199" s="311">
        <v>3873</v>
      </c>
      <c r="D199" s="260">
        <v>19333031.043739155</v>
      </c>
      <c r="E199" s="264">
        <v>19542306.685547005</v>
      </c>
      <c r="F199" s="372">
        <v>19379636</v>
      </c>
      <c r="G199" s="253">
        <f t="shared" si="15"/>
        <v>-162670.68554700539</v>
      </c>
      <c r="H199" s="254">
        <f t="shared" si="16"/>
        <v>-8.3240268492619906E-3</v>
      </c>
      <c r="I199" s="384">
        <f t="shared" si="13"/>
        <v>-42.00120979783253</v>
      </c>
      <c r="J199" s="269">
        <v>1241476.9640137814</v>
      </c>
      <c r="K199" s="270">
        <v>1115929.3232317239</v>
      </c>
      <c r="L199" s="371">
        <v>1213531.6001117597</v>
      </c>
      <c r="M199" s="271">
        <f t="shared" si="17"/>
        <v>25.200691164481249</v>
      </c>
      <c r="N199" s="272">
        <v>769734.45538456447</v>
      </c>
      <c r="O199" s="273">
        <v>685722.49448634952</v>
      </c>
      <c r="P199" s="380">
        <v>750790.6790730455</v>
      </c>
      <c r="Q199" s="381">
        <f t="shared" si="14"/>
        <v>16.800460776322225</v>
      </c>
      <c r="R199" s="362">
        <v>13</v>
      </c>
    </row>
    <row r="200" spans="1:18" ht="14.4">
      <c r="A200">
        <v>604</v>
      </c>
      <c r="B200" t="s">
        <v>194</v>
      </c>
      <c r="C200" s="311">
        <v>20206</v>
      </c>
      <c r="D200" s="260">
        <v>59817743.640762202</v>
      </c>
      <c r="E200" s="264">
        <v>61374180.660897195</v>
      </c>
      <c r="F200" s="372">
        <v>61320471</v>
      </c>
      <c r="G200" s="253">
        <f t="shared" si="15"/>
        <v>-53709.660897195339</v>
      </c>
      <c r="H200" s="254">
        <f t="shared" si="16"/>
        <v>-8.7511817377979126E-4</v>
      </c>
      <c r="I200" s="384">
        <f t="shared" si="13"/>
        <v>-2.6581045678113107</v>
      </c>
      <c r="J200" s="269">
        <v>4126406.0276300306</v>
      </c>
      <c r="K200" s="270">
        <v>3192452.2415939486</v>
      </c>
      <c r="L200" s="371">
        <v>3224678.1876852023</v>
      </c>
      <c r="M200" s="271">
        <f t="shared" si="17"/>
        <v>1.5948701420990683</v>
      </c>
      <c r="N200" s="272">
        <v>2326307.6639125608</v>
      </c>
      <c r="O200" s="273">
        <v>1705289.8764493372</v>
      </c>
      <c r="P200" s="380">
        <v>1726773.8405102009</v>
      </c>
      <c r="Q200" s="381">
        <f t="shared" si="14"/>
        <v>1.0632467614007579</v>
      </c>
      <c r="R200" s="362">
        <v>6</v>
      </c>
    </row>
    <row r="201" spans="1:18" ht="14.4">
      <c r="A201">
        <v>607</v>
      </c>
      <c r="B201" t="s">
        <v>195</v>
      </c>
      <c r="C201" s="311">
        <v>4161</v>
      </c>
      <c r="D201" s="260">
        <v>19490069.206855033</v>
      </c>
      <c r="E201" s="264">
        <v>19874306.474904735</v>
      </c>
      <c r="F201" s="372">
        <v>19856969</v>
      </c>
      <c r="G201" s="253">
        <f t="shared" si="15"/>
        <v>-17337.474904734641</v>
      </c>
      <c r="H201" s="254">
        <f t="shared" si="16"/>
        <v>-8.723562216687487E-4</v>
      </c>
      <c r="I201" s="384">
        <f t="shared" si="13"/>
        <v>-4.1666606356007305</v>
      </c>
      <c r="J201" s="269">
        <v>225680.48616045047</v>
      </c>
      <c r="K201" s="270">
        <v>-4848.6341931094321</v>
      </c>
      <c r="L201" s="371">
        <v>5553.6146347195299</v>
      </c>
      <c r="M201" s="271">
        <f t="shared" si="17"/>
        <v>2.4999396365847062</v>
      </c>
      <c r="N201" s="272">
        <v>347163.63301868807</v>
      </c>
      <c r="O201" s="273">
        <v>193243.59962476368</v>
      </c>
      <c r="P201" s="380">
        <v>200178.43217665635</v>
      </c>
      <c r="Q201" s="381">
        <f t="shared" si="14"/>
        <v>1.6666264243914137</v>
      </c>
      <c r="R201" s="362">
        <v>12</v>
      </c>
    </row>
    <row r="202" spans="1:18" ht="14.4">
      <c r="A202">
        <v>608</v>
      </c>
      <c r="B202" t="s">
        <v>196</v>
      </c>
      <c r="C202" s="311">
        <v>2013</v>
      </c>
      <c r="D202" s="260">
        <v>9139735.4027833026</v>
      </c>
      <c r="E202" s="264">
        <v>9418606.4167303611</v>
      </c>
      <c r="F202" s="372">
        <v>9421956</v>
      </c>
      <c r="G202" s="253">
        <f t="shared" si="15"/>
        <v>3349.5832696389407</v>
      </c>
      <c r="H202" s="254">
        <f t="shared" si="16"/>
        <v>3.5563470023431955E-4</v>
      </c>
      <c r="I202" s="384">
        <f t="shared" si="13"/>
        <v>1.6639757921703631</v>
      </c>
      <c r="J202" s="269">
        <v>212942.6898763139</v>
      </c>
      <c r="K202" s="270">
        <v>45634.48581337103</v>
      </c>
      <c r="L202" s="371">
        <v>43624.965495833691</v>
      </c>
      <c r="M202" s="271">
        <f t="shared" si="17"/>
        <v>-0.99827139470309934</v>
      </c>
      <c r="N202" s="272">
        <v>113798.98466249046</v>
      </c>
      <c r="O202" s="273">
        <v>2005.6644690266714</v>
      </c>
      <c r="P202" s="380">
        <v>665.98425733721444</v>
      </c>
      <c r="Q202" s="381">
        <f t="shared" si="14"/>
        <v>-0.66551426313435513</v>
      </c>
      <c r="R202" s="362">
        <v>4</v>
      </c>
    </row>
    <row r="203" spans="1:18" ht="14.4">
      <c r="A203">
        <v>609</v>
      </c>
      <c r="B203" t="s">
        <v>197</v>
      </c>
      <c r="C203" s="311">
        <v>83482</v>
      </c>
      <c r="D203" s="260">
        <v>346910810.29335147</v>
      </c>
      <c r="E203" s="264">
        <v>352186980.04384834</v>
      </c>
      <c r="F203" s="372">
        <v>351329481</v>
      </c>
      <c r="G203" s="253">
        <f t="shared" si="15"/>
        <v>-857499.04384833574</v>
      </c>
      <c r="H203" s="254">
        <f t="shared" si="16"/>
        <v>-2.4347834884230375E-3</v>
      </c>
      <c r="I203" s="384">
        <f t="shared" si="13"/>
        <v>-10.271663877821995</v>
      </c>
      <c r="J203" s="269">
        <v>-10473797.254036156</v>
      </c>
      <c r="K203" s="270">
        <v>-13639390.186613118</v>
      </c>
      <c r="L203" s="371">
        <v>-13124890.693792341</v>
      </c>
      <c r="M203" s="271">
        <f t="shared" si="17"/>
        <v>6.1629991234131545</v>
      </c>
      <c r="N203" s="272">
        <v>-1578497.5974366355</v>
      </c>
      <c r="O203" s="273">
        <v>-3690817.4121243195</v>
      </c>
      <c r="P203" s="380">
        <v>-3347817.7502436833</v>
      </c>
      <c r="Q203" s="381">
        <f t="shared" si="14"/>
        <v>4.1086660822768515</v>
      </c>
      <c r="R203" s="362">
        <v>4</v>
      </c>
    </row>
    <row r="204" spans="1:18" ht="14.4">
      <c r="A204">
        <v>611</v>
      </c>
      <c r="B204" t="s">
        <v>198</v>
      </c>
      <c r="C204" s="311">
        <v>5066</v>
      </c>
      <c r="D204" s="260">
        <v>15083621.505321169</v>
      </c>
      <c r="E204" s="264">
        <v>14683837.996177768</v>
      </c>
      <c r="F204" s="372">
        <v>14670967</v>
      </c>
      <c r="G204" s="253">
        <f t="shared" si="15"/>
        <v>-12870.996177768335</v>
      </c>
      <c r="H204" s="254">
        <f t="shared" si="16"/>
        <v>-8.7654169033454874E-4</v>
      </c>
      <c r="I204" s="384">
        <f t="shared" si="13"/>
        <v>-2.5406624906767341</v>
      </c>
      <c r="J204" s="269">
        <v>202651.87123917049</v>
      </c>
      <c r="K204" s="270">
        <v>442526.43102737516</v>
      </c>
      <c r="L204" s="371">
        <v>450249.09415179363</v>
      </c>
      <c r="M204" s="271">
        <f t="shared" si="17"/>
        <v>1.5244104075046325</v>
      </c>
      <c r="N204" s="269">
        <v>37990.649593068498</v>
      </c>
      <c r="O204" s="270">
        <v>197828.31730385174</v>
      </c>
      <c r="P204" s="371">
        <v>202976.75938680599</v>
      </c>
      <c r="Q204" s="381">
        <f t="shared" si="14"/>
        <v>1.0162736050047869</v>
      </c>
      <c r="R204" s="362">
        <v>1</v>
      </c>
    </row>
    <row r="205" spans="1:18" ht="14.4">
      <c r="A205">
        <v>614</v>
      </c>
      <c r="B205" t="s">
        <v>199</v>
      </c>
      <c r="C205" s="311">
        <v>3066</v>
      </c>
      <c r="D205" s="260">
        <v>20197653.602546912</v>
      </c>
      <c r="E205" s="264">
        <v>20042729.043501023</v>
      </c>
      <c r="F205" s="372">
        <v>20253930</v>
      </c>
      <c r="G205" s="253">
        <f t="shared" si="15"/>
        <v>211200.9564989768</v>
      </c>
      <c r="H205" s="254">
        <f t="shared" si="16"/>
        <v>1.0537534885622774E-2</v>
      </c>
      <c r="I205" s="384">
        <f t="shared" si="13"/>
        <v>68.884852087076581</v>
      </c>
      <c r="J205" s="269">
        <v>-495896.88494806981</v>
      </c>
      <c r="K205" s="270">
        <v>-402926.77536523377</v>
      </c>
      <c r="L205" s="371">
        <v>-529647.12186705426</v>
      </c>
      <c r="M205" s="271">
        <f t="shared" si="17"/>
        <v>-41.330837084742491</v>
      </c>
      <c r="N205" s="272">
        <v>-318676.4685570306</v>
      </c>
      <c r="O205" s="273">
        <v>-256968.04979261573</v>
      </c>
      <c r="P205" s="380">
        <v>-341448.28079382353</v>
      </c>
      <c r="Q205" s="381">
        <f t="shared" si="14"/>
        <v>-27.553891389826422</v>
      </c>
      <c r="R205" s="362">
        <v>19</v>
      </c>
    </row>
    <row r="206" spans="1:18" ht="14.4">
      <c r="A206">
        <v>615</v>
      </c>
      <c r="B206" t="s">
        <v>200</v>
      </c>
      <c r="C206" s="311">
        <v>7702</v>
      </c>
      <c r="D206" s="260">
        <v>37547704.062495828</v>
      </c>
      <c r="E206" s="264">
        <v>37867948.004335538</v>
      </c>
      <c r="F206" s="372">
        <v>37635493</v>
      </c>
      <c r="G206" s="253">
        <f t="shared" si="15"/>
        <v>-232455.00433553755</v>
      </c>
      <c r="H206" s="254">
        <f t="shared" si="16"/>
        <v>-6.1385688051785528E-3</v>
      </c>
      <c r="I206" s="384">
        <f t="shared" ref="I206:I269" si="18">G206/C206</f>
        <v>-30.181122349459564</v>
      </c>
      <c r="J206" s="269">
        <v>2081542.1113408031</v>
      </c>
      <c r="K206" s="270">
        <v>1889421.0268625203</v>
      </c>
      <c r="L206" s="371">
        <v>2028894.164462195</v>
      </c>
      <c r="M206" s="271">
        <f t="shared" si="17"/>
        <v>18.108690937376622</v>
      </c>
      <c r="N206" s="272">
        <v>519200.06404641783</v>
      </c>
      <c r="O206" s="273">
        <v>390672.6439730475</v>
      </c>
      <c r="P206" s="380">
        <v>483654.7357061751</v>
      </c>
      <c r="Q206" s="381">
        <f t="shared" si="14"/>
        <v>12.07246062491919</v>
      </c>
      <c r="R206" s="362">
        <v>17</v>
      </c>
    </row>
    <row r="207" spans="1:18" ht="14.4">
      <c r="A207">
        <v>616</v>
      </c>
      <c r="B207" t="s">
        <v>201</v>
      </c>
      <c r="C207" s="311">
        <v>1848</v>
      </c>
      <c r="D207" s="260">
        <v>6927551.1556033641</v>
      </c>
      <c r="E207" s="264">
        <v>6897067.9242132306</v>
      </c>
      <c r="F207" s="372">
        <v>6891009</v>
      </c>
      <c r="G207" s="253">
        <f t="shared" si="15"/>
        <v>-6058.9242132306099</v>
      </c>
      <c r="H207" s="254">
        <f t="shared" si="16"/>
        <v>-8.7847825768973698E-4</v>
      </c>
      <c r="I207" s="384">
        <f t="shared" si="18"/>
        <v>-3.2786386435230574</v>
      </c>
      <c r="J207" s="269">
        <v>-38503.108451899709</v>
      </c>
      <c r="K207" s="270">
        <v>-20215.840320985586</v>
      </c>
      <c r="L207" s="371">
        <v>-16580.564826977003</v>
      </c>
      <c r="M207" s="271">
        <f t="shared" si="17"/>
        <v>1.9671404188358135</v>
      </c>
      <c r="N207" s="272">
        <v>-53997.762741168663</v>
      </c>
      <c r="O207" s="273">
        <v>-41759.060550674534</v>
      </c>
      <c r="P207" s="380">
        <v>-39335.543554665368</v>
      </c>
      <c r="Q207" s="381">
        <f t="shared" ref="Q207:Q270" si="19">(P207-O207)/C207</f>
        <v>1.3114269458924059</v>
      </c>
      <c r="R207" s="362">
        <v>1</v>
      </c>
    </row>
    <row r="208" spans="1:18" ht="14.4">
      <c r="A208">
        <v>619</v>
      </c>
      <c r="B208" t="s">
        <v>202</v>
      </c>
      <c r="C208" s="311">
        <v>2721</v>
      </c>
      <c r="D208" s="260">
        <v>12905369.333423212</v>
      </c>
      <c r="E208" s="264">
        <v>13105229.99944002</v>
      </c>
      <c r="F208" s="372">
        <v>13162284</v>
      </c>
      <c r="G208" s="253">
        <f t="shared" ref="G208:G271" si="20">F208-E208</f>
        <v>57054.00055998005</v>
      </c>
      <c r="H208" s="254">
        <f t="shared" ref="H208:H271" si="21">G208/E208</f>
        <v>4.353529130157803E-3</v>
      </c>
      <c r="I208" s="384">
        <f t="shared" si="18"/>
        <v>20.968026666659334</v>
      </c>
      <c r="J208" s="269">
        <v>892726.6301944725</v>
      </c>
      <c r="K208" s="270">
        <v>772828.76527650864</v>
      </c>
      <c r="L208" s="371">
        <v>738596.321678682</v>
      </c>
      <c r="M208" s="271">
        <f t="shared" ref="M208:M271" si="22">(L208-K208)/C208</f>
        <v>-12.580831899238015</v>
      </c>
      <c r="N208" s="272">
        <v>516770.27323203173</v>
      </c>
      <c r="O208" s="273">
        <v>436510.86375619413</v>
      </c>
      <c r="P208" s="380">
        <v>413689.23469098029</v>
      </c>
      <c r="Q208" s="381">
        <f t="shared" si="19"/>
        <v>-8.387221266157237</v>
      </c>
      <c r="R208" s="362">
        <v>6</v>
      </c>
    </row>
    <row r="209" spans="1:18" ht="14.4">
      <c r="A209">
        <v>620</v>
      </c>
      <c r="B209" t="s">
        <v>203</v>
      </c>
      <c r="C209" s="311">
        <v>2446</v>
      </c>
      <c r="D209" s="260">
        <v>15718137.223628625</v>
      </c>
      <c r="E209" s="264">
        <v>15752732.582559263</v>
      </c>
      <c r="F209" s="372">
        <v>15842217</v>
      </c>
      <c r="G209" s="253">
        <f t="shared" si="20"/>
        <v>89484.417440736666</v>
      </c>
      <c r="H209" s="254">
        <f t="shared" si="21"/>
        <v>5.6805647510203977E-3</v>
      </c>
      <c r="I209" s="384">
        <f t="shared" si="18"/>
        <v>36.583980965141727</v>
      </c>
      <c r="J209" s="269">
        <v>499529.01254174334</v>
      </c>
      <c r="K209" s="270">
        <v>478785.18806095218</v>
      </c>
      <c r="L209" s="371">
        <v>425094.39130486135</v>
      </c>
      <c r="M209" s="271">
        <f t="shared" si="22"/>
        <v>-21.950448387608681</v>
      </c>
      <c r="N209" s="272">
        <v>527306.17092637927</v>
      </c>
      <c r="O209" s="273">
        <v>513240.34392487805</v>
      </c>
      <c r="P209" s="380">
        <v>477446.47942081996</v>
      </c>
      <c r="Q209" s="381">
        <f t="shared" si="19"/>
        <v>-14.633632258404779</v>
      </c>
      <c r="R209" s="362">
        <v>18</v>
      </c>
    </row>
    <row r="210" spans="1:18" ht="14.4">
      <c r="A210">
        <v>623</v>
      </c>
      <c r="B210" t="s">
        <v>204</v>
      </c>
      <c r="C210" s="311">
        <v>2117</v>
      </c>
      <c r="D210" s="260">
        <v>11548798.257846311</v>
      </c>
      <c r="E210" s="264">
        <v>11514812.926636742</v>
      </c>
      <c r="F210" s="372">
        <v>11402133</v>
      </c>
      <c r="G210" s="253">
        <f t="shared" si="20"/>
        <v>-112679.92663674243</v>
      </c>
      <c r="H210" s="254">
        <f t="shared" si="21"/>
        <v>-9.7856497847294242E-3</v>
      </c>
      <c r="I210" s="384">
        <f t="shared" si="18"/>
        <v>-53.226228926189151</v>
      </c>
      <c r="J210" s="269">
        <v>400572.55295975233</v>
      </c>
      <c r="K210" s="270">
        <v>420970.39649496751</v>
      </c>
      <c r="L210" s="371">
        <v>488578.59961381136</v>
      </c>
      <c r="M210" s="271">
        <f t="shared" si="22"/>
        <v>31.935854094871914</v>
      </c>
      <c r="N210" s="272">
        <v>71766.752767928032</v>
      </c>
      <c r="O210" s="273">
        <v>85247.90438122979</v>
      </c>
      <c r="P210" s="380">
        <v>130320.03979379506</v>
      </c>
      <c r="Q210" s="381">
        <f t="shared" si="19"/>
        <v>21.290569396582555</v>
      </c>
      <c r="R210" s="362">
        <v>10</v>
      </c>
    </row>
    <row r="211" spans="1:18" ht="14.4">
      <c r="A211">
        <v>624</v>
      </c>
      <c r="B211" t="s">
        <v>205</v>
      </c>
      <c r="C211" s="311">
        <v>5119</v>
      </c>
      <c r="D211" s="260">
        <v>17578828.144134935</v>
      </c>
      <c r="E211" s="264">
        <v>17744265.628791306</v>
      </c>
      <c r="F211" s="372">
        <v>17728772</v>
      </c>
      <c r="G211" s="253">
        <f t="shared" si="20"/>
        <v>-15493.628791306168</v>
      </c>
      <c r="H211" s="254">
        <f t="shared" si="21"/>
        <v>-8.7316258195361304E-4</v>
      </c>
      <c r="I211" s="384">
        <f t="shared" si="18"/>
        <v>-3.0266905237949144</v>
      </c>
      <c r="J211" s="269">
        <v>1320733.7573591806</v>
      </c>
      <c r="K211" s="270">
        <v>1221476.2785136136</v>
      </c>
      <c r="L211" s="371">
        <v>1230772.7042678252</v>
      </c>
      <c r="M211" s="271">
        <f t="shared" si="22"/>
        <v>1.816062854895802</v>
      </c>
      <c r="N211" s="272">
        <v>1302198.4133014437</v>
      </c>
      <c r="O211" s="273">
        <v>1235938.2019050498</v>
      </c>
      <c r="P211" s="380">
        <v>1242135.8190745302</v>
      </c>
      <c r="Q211" s="381">
        <f t="shared" si="19"/>
        <v>1.2107085699316869</v>
      </c>
      <c r="R211" s="362">
        <v>8</v>
      </c>
    </row>
    <row r="212" spans="1:18" ht="14.4">
      <c r="A212">
        <v>625</v>
      </c>
      <c r="B212" t="s">
        <v>206</v>
      </c>
      <c r="C212" s="311">
        <v>3048</v>
      </c>
      <c r="D212" s="260">
        <v>12900796.658158194</v>
      </c>
      <c r="E212" s="264">
        <v>12957898.755685324</v>
      </c>
      <c r="F212" s="372">
        <v>12695823</v>
      </c>
      <c r="G212" s="253">
        <f t="shared" si="20"/>
        <v>-262075.75568532385</v>
      </c>
      <c r="H212" s="254">
        <f t="shared" si="21"/>
        <v>-2.0225173897915907E-2</v>
      </c>
      <c r="I212" s="384">
        <f t="shared" si="18"/>
        <v>-85.98285947681228</v>
      </c>
      <c r="J212" s="269">
        <v>803389.54815674876</v>
      </c>
      <c r="K212" s="270">
        <v>769131.1244666907</v>
      </c>
      <c r="L212" s="371">
        <v>926376.7372162512</v>
      </c>
      <c r="M212" s="271">
        <f t="shared" si="22"/>
        <v>51.589767962454232</v>
      </c>
      <c r="N212" s="272">
        <v>542441.99206323118</v>
      </c>
      <c r="O212" s="273">
        <v>519552.9528541785</v>
      </c>
      <c r="P212" s="380">
        <v>624383.3613538905</v>
      </c>
      <c r="Q212" s="381">
        <f t="shared" si="19"/>
        <v>34.393178641637796</v>
      </c>
      <c r="R212" s="362">
        <v>17</v>
      </c>
    </row>
    <row r="213" spans="1:18" ht="14.4">
      <c r="A213">
        <v>626</v>
      </c>
      <c r="B213" t="s">
        <v>207</v>
      </c>
      <c r="C213" s="311">
        <v>4964</v>
      </c>
      <c r="D213" s="260">
        <v>28203990.013845269</v>
      </c>
      <c r="E213" s="264">
        <v>28405557.994355768</v>
      </c>
      <c r="F213" s="372">
        <v>28472400</v>
      </c>
      <c r="G213" s="253">
        <f t="shared" si="20"/>
        <v>66842.005644232035</v>
      </c>
      <c r="H213" s="254">
        <f t="shared" si="21"/>
        <v>2.3531312307793302E-3</v>
      </c>
      <c r="I213" s="384">
        <f t="shared" si="18"/>
        <v>13.465351660804197</v>
      </c>
      <c r="J213" s="269">
        <v>-129950.92760049464</v>
      </c>
      <c r="K213" s="270">
        <v>-250870.36633723322</v>
      </c>
      <c r="L213" s="371">
        <v>-290975.44823777484</v>
      </c>
      <c r="M213" s="271">
        <f t="shared" si="22"/>
        <v>-8.0791865230744584</v>
      </c>
      <c r="N213" s="272">
        <v>-232392.41520157669</v>
      </c>
      <c r="O213" s="273">
        <v>-313382.61148648936</v>
      </c>
      <c r="P213" s="380">
        <v>-340119.33275351027</v>
      </c>
      <c r="Q213" s="381">
        <f t="shared" si="19"/>
        <v>-5.3861243487149295</v>
      </c>
      <c r="R213" s="362">
        <v>17</v>
      </c>
    </row>
    <row r="214" spans="1:18" ht="14.4">
      <c r="A214">
        <v>630</v>
      </c>
      <c r="B214" t="s">
        <v>208</v>
      </c>
      <c r="C214" s="311">
        <v>1631</v>
      </c>
      <c r="D214" s="260">
        <v>7333070.8861593017</v>
      </c>
      <c r="E214" s="264">
        <v>7339009.9845728809</v>
      </c>
      <c r="F214" s="372">
        <v>7388844</v>
      </c>
      <c r="G214" s="253">
        <f t="shared" si="20"/>
        <v>49834.015427119099</v>
      </c>
      <c r="H214" s="254">
        <f t="shared" si="21"/>
        <v>6.7902912697862155E-3</v>
      </c>
      <c r="I214" s="384">
        <f t="shared" si="18"/>
        <v>30.554270648141692</v>
      </c>
      <c r="J214" s="269">
        <v>-319839.7151869231</v>
      </c>
      <c r="K214" s="270">
        <v>-323411.99364219996</v>
      </c>
      <c r="L214" s="371">
        <v>-353312.35339960601</v>
      </c>
      <c r="M214" s="271">
        <f t="shared" si="22"/>
        <v>-18.33253204010181</v>
      </c>
      <c r="N214" s="272">
        <v>-445625.82495327824</v>
      </c>
      <c r="O214" s="273">
        <v>-447851.50903409725</v>
      </c>
      <c r="P214" s="380">
        <v>-467785.08220569883</v>
      </c>
      <c r="Q214" s="381">
        <f t="shared" si="19"/>
        <v>-12.22168802673303</v>
      </c>
      <c r="R214" s="362">
        <v>17</v>
      </c>
    </row>
    <row r="215" spans="1:18" ht="14.4">
      <c r="A215">
        <v>631</v>
      </c>
      <c r="B215" t="s">
        <v>209</v>
      </c>
      <c r="C215" s="311">
        <v>1985</v>
      </c>
      <c r="D215" s="260">
        <v>6766480.2416518424</v>
      </c>
      <c r="E215" s="264">
        <v>6925400.5409534406</v>
      </c>
      <c r="F215" s="372">
        <v>6919345</v>
      </c>
      <c r="G215" s="253">
        <f t="shared" si="20"/>
        <v>-6055.5409534405917</v>
      </c>
      <c r="H215" s="254">
        <f t="shared" si="21"/>
        <v>-8.743957721479179E-4</v>
      </c>
      <c r="I215" s="384">
        <f t="shared" si="18"/>
        <v>-3.0506503543781318</v>
      </c>
      <c r="J215" s="269">
        <v>653785.11475840921</v>
      </c>
      <c r="K215" s="270">
        <v>558436.62030682515</v>
      </c>
      <c r="L215" s="371">
        <v>562070.08676746942</v>
      </c>
      <c r="M215" s="271">
        <f t="shared" si="22"/>
        <v>1.8304616930197821</v>
      </c>
      <c r="N215" s="272">
        <v>614060.86519247526</v>
      </c>
      <c r="O215" s="273">
        <v>550430.08767461393</v>
      </c>
      <c r="P215" s="380">
        <v>552852.39864837914</v>
      </c>
      <c r="Q215" s="381">
        <f t="shared" si="19"/>
        <v>1.2203077953477139</v>
      </c>
      <c r="R215" s="362">
        <v>2</v>
      </c>
    </row>
    <row r="216" spans="1:18" ht="14.4">
      <c r="A216">
        <v>635</v>
      </c>
      <c r="B216" t="s">
        <v>210</v>
      </c>
      <c r="C216" s="311">
        <v>6439</v>
      </c>
      <c r="D216" s="260">
        <v>27682624.061653588</v>
      </c>
      <c r="E216" s="264">
        <v>27662706.366418295</v>
      </c>
      <c r="F216" s="372">
        <v>27638593</v>
      </c>
      <c r="G216" s="253">
        <f t="shared" si="20"/>
        <v>-24113.366418294609</v>
      </c>
      <c r="H216" s="254">
        <f t="shared" si="21"/>
        <v>-8.7169223787761851E-4</v>
      </c>
      <c r="I216" s="384">
        <f t="shared" si="18"/>
        <v>-3.7448930607694688</v>
      </c>
      <c r="J216" s="269">
        <v>-66417.489924504407</v>
      </c>
      <c r="K216" s="270">
        <v>-54468.801734895053</v>
      </c>
      <c r="L216" s="371">
        <v>-40000.643998499349</v>
      </c>
      <c r="M216" s="271">
        <f t="shared" si="22"/>
        <v>2.246957250566191</v>
      </c>
      <c r="N216" s="272">
        <v>-106243.53919095029</v>
      </c>
      <c r="O216" s="273">
        <v>-98243.663372613184</v>
      </c>
      <c r="P216" s="380">
        <v>-88598.224881671558</v>
      </c>
      <c r="Q216" s="381">
        <f t="shared" si="19"/>
        <v>1.4979715003791934</v>
      </c>
      <c r="R216" s="362">
        <v>6</v>
      </c>
    </row>
    <row r="217" spans="1:18" ht="14.4">
      <c r="A217">
        <v>636</v>
      </c>
      <c r="B217" t="s">
        <v>211</v>
      </c>
      <c r="C217" s="311">
        <v>8222</v>
      </c>
      <c r="D217" s="260">
        <v>31517397.837236129</v>
      </c>
      <c r="E217" s="264">
        <v>30600532.291705616</v>
      </c>
      <c r="F217" s="372">
        <v>30573828</v>
      </c>
      <c r="G217" s="253">
        <f t="shared" si="20"/>
        <v>-26704.291705615819</v>
      </c>
      <c r="H217" s="254">
        <f t="shared" si="21"/>
        <v>-8.7267409112534006E-4</v>
      </c>
      <c r="I217" s="384">
        <f t="shared" si="18"/>
        <v>-3.2479070427652417</v>
      </c>
      <c r="J217" s="269">
        <v>-18540.028925501207</v>
      </c>
      <c r="K217" s="270">
        <v>531586.66022544005</v>
      </c>
      <c r="L217" s="371">
        <v>547609.04309370148</v>
      </c>
      <c r="M217" s="271">
        <f t="shared" si="22"/>
        <v>1.9487208548116548</v>
      </c>
      <c r="N217" s="272">
        <v>-149647.34882601048</v>
      </c>
      <c r="O217" s="273">
        <v>216973.69706009197</v>
      </c>
      <c r="P217" s="380">
        <v>227655.28563894515</v>
      </c>
      <c r="Q217" s="381">
        <f t="shared" si="19"/>
        <v>1.2991472365425898</v>
      </c>
      <c r="R217" s="362">
        <v>2</v>
      </c>
    </row>
    <row r="218" spans="1:18" ht="14.4">
      <c r="A218">
        <v>638</v>
      </c>
      <c r="B218" t="s">
        <v>212</v>
      </c>
      <c r="C218" s="311">
        <v>51149</v>
      </c>
      <c r="D218" s="260">
        <v>172027201.53915384</v>
      </c>
      <c r="E218" s="264">
        <v>173281292.00437433</v>
      </c>
      <c r="F218" s="372">
        <v>173129251</v>
      </c>
      <c r="G218" s="253">
        <f t="shared" si="20"/>
        <v>-152041.00437432528</v>
      </c>
      <c r="H218" s="254">
        <f t="shared" si="21"/>
        <v>-8.7742307675364717E-4</v>
      </c>
      <c r="I218" s="384">
        <f t="shared" si="18"/>
        <v>-2.9725117670790295</v>
      </c>
      <c r="J218" s="269">
        <v>14297040.322339902</v>
      </c>
      <c r="K218" s="270">
        <v>13544482.154778905</v>
      </c>
      <c r="L218" s="371">
        <v>13635707.035093911</v>
      </c>
      <c r="M218" s="271">
        <f t="shared" si="22"/>
        <v>1.7835124892960914</v>
      </c>
      <c r="N218" s="272">
        <v>6230351.0312569141</v>
      </c>
      <c r="O218" s="273">
        <v>5730481.2472266341</v>
      </c>
      <c r="P218" s="380">
        <v>5791297.8341033831</v>
      </c>
      <c r="Q218" s="381">
        <f t="shared" si="19"/>
        <v>1.1890083261989297</v>
      </c>
      <c r="R218" s="362">
        <v>1</v>
      </c>
    </row>
    <row r="219" spans="1:18" ht="14.4">
      <c r="A219">
        <v>678</v>
      </c>
      <c r="B219" t="s">
        <v>213</v>
      </c>
      <c r="C219" s="311">
        <v>24260</v>
      </c>
      <c r="D219" s="260">
        <v>102152231.47084628</v>
      </c>
      <c r="E219" s="264">
        <v>100590043.27101809</v>
      </c>
      <c r="F219" s="372">
        <v>100805580</v>
      </c>
      <c r="G219" s="253">
        <f t="shared" si="20"/>
        <v>215536.72898191214</v>
      </c>
      <c r="H219" s="254">
        <f t="shared" si="21"/>
        <v>2.1427242893334391E-3</v>
      </c>
      <c r="I219" s="384">
        <f t="shared" si="18"/>
        <v>8.8844488450911854</v>
      </c>
      <c r="J219" s="269">
        <v>1208155.904785329</v>
      </c>
      <c r="K219" s="270">
        <v>2145509.4276835839</v>
      </c>
      <c r="L219" s="371">
        <v>2016187.6418590839</v>
      </c>
      <c r="M219" s="271">
        <f t="shared" si="22"/>
        <v>-5.3306589375309157</v>
      </c>
      <c r="N219" s="272">
        <v>800083.71615171281</v>
      </c>
      <c r="O219" s="273">
        <v>1424268.6282925105</v>
      </c>
      <c r="P219" s="380">
        <v>1338054.1044095384</v>
      </c>
      <c r="Q219" s="381">
        <f t="shared" si="19"/>
        <v>-3.5537726250194592</v>
      </c>
      <c r="R219" s="362">
        <v>17</v>
      </c>
    </row>
    <row r="220" spans="1:18" ht="14.4">
      <c r="A220">
        <v>680</v>
      </c>
      <c r="B220" t="s">
        <v>214</v>
      </c>
      <c r="C220" s="311">
        <v>24810</v>
      </c>
      <c r="D220" s="260">
        <v>90685408.400236696</v>
      </c>
      <c r="E220" s="264">
        <v>93845943.173678726</v>
      </c>
      <c r="F220" s="372">
        <v>90256463</v>
      </c>
      <c r="G220" s="253">
        <f t="shared" si="20"/>
        <v>-3589480.173678726</v>
      </c>
      <c r="H220" s="254">
        <f t="shared" si="21"/>
        <v>-3.8248645090984378E-2</v>
      </c>
      <c r="I220" s="384">
        <f t="shared" si="18"/>
        <v>-144.67876556544644</v>
      </c>
      <c r="J220" s="269">
        <v>-133595.95753684593</v>
      </c>
      <c r="K220" s="270">
        <v>-2030005.2962019176</v>
      </c>
      <c r="L220" s="371">
        <v>123682.93708904352</v>
      </c>
      <c r="M220" s="271">
        <f t="shared" si="22"/>
        <v>86.807264542158848</v>
      </c>
      <c r="N220" s="272">
        <v>577349.12044288695</v>
      </c>
      <c r="O220" s="273">
        <v>-685360.46629526175</v>
      </c>
      <c r="P220" s="380">
        <v>750431.68923208234</v>
      </c>
      <c r="Q220" s="381">
        <f t="shared" si="19"/>
        <v>57.871509694774041</v>
      </c>
      <c r="R220" s="362">
        <v>2</v>
      </c>
    </row>
    <row r="221" spans="1:18" ht="14.4">
      <c r="A221">
        <v>681</v>
      </c>
      <c r="B221" t="s">
        <v>215</v>
      </c>
      <c r="C221" s="311">
        <v>3330</v>
      </c>
      <c r="D221" s="260">
        <v>15692960.976924904</v>
      </c>
      <c r="E221" s="264">
        <v>15852727.293993816</v>
      </c>
      <c r="F221" s="372">
        <v>15854952</v>
      </c>
      <c r="G221" s="253">
        <f t="shared" si="20"/>
        <v>2224.7060061842203</v>
      </c>
      <c r="H221" s="254">
        <f t="shared" si="21"/>
        <v>1.4033585293724842E-4</v>
      </c>
      <c r="I221" s="384">
        <f t="shared" si="18"/>
        <v>0.66807988173700306</v>
      </c>
      <c r="J221" s="269">
        <v>468405.33619894285</v>
      </c>
      <c r="K221" s="270">
        <v>372556.66111358406</v>
      </c>
      <c r="L221" s="371">
        <v>371221.84530391701</v>
      </c>
      <c r="M221" s="271">
        <f t="shared" si="22"/>
        <v>-0.4008455884886043</v>
      </c>
      <c r="N221" s="272">
        <v>438658.12639755395</v>
      </c>
      <c r="O221" s="273">
        <v>374562.60995267588</v>
      </c>
      <c r="P221" s="380">
        <v>373672.73274623655</v>
      </c>
      <c r="Q221" s="381">
        <f t="shared" si="19"/>
        <v>-0.26723039232412221</v>
      </c>
      <c r="R221" s="362">
        <v>10</v>
      </c>
    </row>
    <row r="222" spans="1:18" ht="14.4">
      <c r="A222">
        <v>683</v>
      </c>
      <c r="B222" t="s">
        <v>216</v>
      </c>
      <c r="C222" s="311">
        <v>3670</v>
      </c>
      <c r="D222" s="260">
        <v>20134414.386992626</v>
      </c>
      <c r="E222" s="264">
        <v>19478297.880843148</v>
      </c>
      <c r="F222" s="372">
        <v>19461290</v>
      </c>
      <c r="G222" s="253">
        <f t="shared" si="20"/>
        <v>-17007.880843147635</v>
      </c>
      <c r="H222" s="254">
        <f t="shared" si="21"/>
        <v>-8.7317079486061455E-4</v>
      </c>
      <c r="I222" s="384">
        <f t="shared" si="18"/>
        <v>-4.6342999572609358</v>
      </c>
      <c r="J222" s="269">
        <v>-792339.39152986871</v>
      </c>
      <c r="K222" s="270">
        <v>-398656.05593182635</v>
      </c>
      <c r="L222" s="371">
        <v>-388451.5013686202</v>
      </c>
      <c r="M222" s="271">
        <f t="shared" si="22"/>
        <v>2.7805325785302872</v>
      </c>
      <c r="N222" s="272">
        <v>-229452.72984282419</v>
      </c>
      <c r="O222" s="273">
        <v>32765.491546780006</v>
      </c>
      <c r="P222" s="380">
        <v>39568.52792225578</v>
      </c>
      <c r="Q222" s="381">
        <f t="shared" si="19"/>
        <v>1.853688385688222</v>
      </c>
      <c r="R222" s="362">
        <v>19</v>
      </c>
    </row>
    <row r="223" spans="1:18" ht="14.4">
      <c r="A223">
        <v>684</v>
      </c>
      <c r="B223" t="s">
        <v>217</v>
      </c>
      <c r="C223" s="311">
        <v>38959</v>
      </c>
      <c r="D223" s="260">
        <v>149755029.73463148</v>
      </c>
      <c r="E223" s="264">
        <v>151338671.1418165</v>
      </c>
      <c r="F223" s="372">
        <v>151206263</v>
      </c>
      <c r="G223" s="253">
        <f t="shared" si="20"/>
        <v>-132408.14181649685</v>
      </c>
      <c r="H223" s="254">
        <f t="shared" si="21"/>
        <v>-8.7491280858690624E-4</v>
      </c>
      <c r="I223" s="384">
        <f t="shared" si="18"/>
        <v>-3.3986535028234002</v>
      </c>
      <c r="J223" s="269">
        <v>5095554.0548638199</v>
      </c>
      <c r="K223" s="270">
        <v>4145416.5769342268</v>
      </c>
      <c r="L223" s="371">
        <v>4224861.5882231388</v>
      </c>
      <c r="M223" s="271">
        <f t="shared" si="22"/>
        <v>2.0391953409715864</v>
      </c>
      <c r="N223" s="272">
        <v>5165541.5313064419</v>
      </c>
      <c r="O223" s="273">
        <v>4531279.6037305556</v>
      </c>
      <c r="P223" s="380">
        <v>4584242.9445898756</v>
      </c>
      <c r="Q223" s="381">
        <f t="shared" si="19"/>
        <v>1.3594635606488876</v>
      </c>
      <c r="R223" s="362">
        <v>4</v>
      </c>
    </row>
    <row r="224" spans="1:18" ht="14.4">
      <c r="A224">
        <v>686</v>
      </c>
      <c r="B224" t="s">
        <v>218</v>
      </c>
      <c r="C224" s="311">
        <v>3033</v>
      </c>
      <c r="D224" s="260">
        <v>17653867.695071399</v>
      </c>
      <c r="E224" s="264">
        <v>16705042.30598022</v>
      </c>
      <c r="F224" s="372">
        <v>16722474</v>
      </c>
      <c r="G224" s="253">
        <f t="shared" si="20"/>
        <v>17431.694019779563</v>
      </c>
      <c r="H224" s="254">
        <f t="shared" si="21"/>
        <v>1.043498944838901E-3</v>
      </c>
      <c r="I224" s="384">
        <f t="shared" si="18"/>
        <v>5.7473438904647418</v>
      </c>
      <c r="J224" s="269">
        <v>-996286.42114891601</v>
      </c>
      <c r="K224" s="270">
        <v>-426983.92624498799</v>
      </c>
      <c r="L224" s="371">
        <v>-437443.22531851195</v>
      </c>
      <c r="M224" s="271">
        <f t="shared" si="22"/>
        <v>-3.4484995296814898</v>
      </c>
      <c r="N224" s="272">
        <v>-799286.02030608081</v>
      </c>
      <c r="O224" s="273">
        <v>-419879.33018916391</v>
      </c>
      <c r="P224" s="380">
        <v>-426852.19623817643</v>
      </c>
      <c r="Q224" s="381">
        <f t="shared" si="19"/>
        <v>-2.2989996864531879</v>
      </c>
      <c r="R224" s="362">
        <v>11</v>
      </c>
    </row>
    <row r="225" spans="1:18" ht="14.4">
      <c r="A225">
        <v>687</v>
      </c>
      <c r="B225" t="s">
        <v>219</v>
      </c>
      <c r="C225" s="311">
        <v>1513</v>
      </c>
      <c r="D225" s="260">
        <v>10233301.689597916</v>
      </c>
      <c r="E225" s="264">
        <v>10060732.380567329</v>
      </c>
      <c r="F225" s="372">
        <v>10051916</v>
      </c>
      <c r="G225" s="253">
        <f t="shared" si="20"/>
        <v>-8816.3805673290044</v>
      </c>
      <c r="H225" s="254">
        <f t="shared" si="21"/>
        <v>-8.763159811663577E-4</v>
      </c>
      <c r="I225" s="384">
        <f t="shared" si="18"/>
        <v>-5.8270856360403203</v>
      </c>
      <c r="J225" s="269">
        <v>-292896.36728557182</v>
      </c>
      <c r="K225" s="270">
        <v>-189341.23612283001</v>
      </c>
      <c r="L225" s="371">
        <v>-184051.24712608245</v>
      </c>
      <c r="M225" s="271">
        <f t="shared" si="22"/>
        <v>3.4963575655965373</v>
      </c>
      <c r="N225" s="272">
        <v>-352603.88427035289</v>
      </c>
      <c r="O225" s="273">
        <v>-283806.47726833256</v>
      </c>
      <c r="P225" s="380">
        <v>-280279.81793716457</v>
      </c>
      <c r="Q225" s="381">
        <f t="shared" si="19"/>
        <v>2.3309050437329741</v>
      </c>
      <c r="R225" s="362">
        <v>11</v>
      </c>
    </row>
    <row r="226" spans="1:18" ht="14.4">
      <c r="A226">
        <v>689</v>
      </c>
      <c r="B226" t="s">
        <v>220</v>
      </c>
      <c r="C226" s="311">
        <v>3092</v>
      </c>
      <c r="D226" s="260">
        <v>16759673.047192574</v>
      </c>
      <c r="E226" s="264">
        <v>16191867.866972402</v>
      </c>
      <c r="F226" s="372">
        <v>16177747</v>
      </c>
      <c r="G226" s="253">
        <f t="shared" si="20"/>
        <v>-14120.866972401738</v>
      </c>
      <c r="H226" s="254">
        <f t="shared" si="21"/>
        <v>-8.7209623302355265E-4</v>
      </c>
      <c r="I226" s="384">
        <f t="shared" si="18"/>
        <v>-4.5669039367405366</v>
      </c>
      <c r="J226" s="269">
        <v>1129509.06268098</v>
      </c>
      <c r="K226" s="270">
        <v>1470208.3454219922</v>
      </c>
      <c r="L226" s="371">
        <v>1478680.7573115446</v>
      </c>
      <c r="M226" s="271">
        <f t="shared" si="22"/>
        <v>2.7401073381475975</v>
      </c>
      <c r="N226" s="272">
        <v>789964.38609171181</v>
      </c>
      <c r="O226" s="273">
        <v>1016811.4433125353</v>
      </c>
      <c r="P226" s="380">
        <v>1022459.7179055756</v>
      </c>
      <c r="Q226" s="381">
        <f t="shared" si="19"/>
        <v>1.8267382254334887</v>
      </c>
      <c r="R226" s="362">
        <v>9</v>
      </c>
    </row>
    <row r="227" spans="1:18" ht="14.4">
      <c r="A227">
        <v>691</v>
      </c>
      <c r="B227" t="s">
        <v>221</v>
      </c>
      <c r="C227" s="311">
        <v>2690</v>
      </c>
      <c r="D227" s="260">
        <v>12483117.751859296</v>
      </c>
      <c r="E227" s="264">
        <v>12501655.151850088</v>
      </c>
      <c r="F227" s="372">
        <v>12490744</v>
      </c>
      <c r="G227" s="253">
        <f t="shared" si="20"/>
        <v>-10911.151850087568</v>
      </c>
      <c r="H227" s="254">
        <f t="shared" si="21"/>
        <v>-8.7277658178508107E-4</v>
      </c>
      <c r="I227" s="384">
        <f t="shared" si="18"/>
        <v>-4.056190278842962</v>
      </c>
      <c r="J227" s="269">
        <v>542600.85748709925</v>
      </c>
      <c r="K227" s="270">
        <v>531485.44803853391</v>
      </c>
      <c r="L227" s="371">
        <v>538032.02669340617</v>
      </c>
      <c r="M227" s="271">
        <f t="shared" si="22"/>
        <v>2.4336723624060421</v>
      </c>
      <c r="N227" s="272">
        <v>58297.798095752107</v>
      </c>
      <c r="O227" s="273">
        <v>50763.298600205839</v>
      </c>
      <c r="P227" s="380">
        <v>55127.68437012424</v>
      </c>
      <c r="Q227" s="381">
        <f t="shared" si="19"/>
        <v>1.6224482416053534</v>
      </c>
      <c r="R227" s="362">
        <v>17</v>
      </c>
    </row>
    <row r="228" spans="1:18" ht="14.4">
      <c r="A228">
        <v>694</v>
      </c>
      <c r="B228" t="s">
        <v>222</v>
      </c>
      <c r="C228" s="311">
        <v>28521</v>
      </c>
      <c r="D228" s="260">
        <v>108631868.77563421</v>
      </c>
      <c r="E228" s="264">
        <v>107760309.60778086</v>
      </c>
      <c r="F228" s="372">
        <v>107666191</v>
      </c>
      <c r="G228" s="253">
        <f t="shared" si="20"/>
        <v>-94118.607780858874</v>
      </c>
      <c r="H228" s="254">
        <f t="shared" si="21"/>
        <v>-8.7340699115867257E-4</v>
      </c>
      <c r="I228" s="384">
        <f t="shared" si="18"/>
        <v>-3.2999757294926151</v>
      </c>
      <c r="J228" s="269">
        <v>-397138.85914855823</v>
      </c>
      <c r="K228" s="270">
        <v>125865.16744013167</v>
      </c>
      <c r="L228" s="371">
        <v>182336.14887084407</v>
      </c>
      <c r="M228" s="271">
        <f t="shared" si="22"/>
        <v>1.9799790130329373</v>
      </c>
      <c r="N228" s="272">
        <v>1318536.44774536</v>
      </c>
      <c r="O228" s="273">
        <v>1665994.9779133808</v>
      </c>
      <c r="P228" s="380">
        <v>1703642.2988672403</v>
      </c>
      <c r="Q228" s="381">
        <f t="shared" si="19"/>
        <v>1.3199860086904205</v>
      </c>
      <c r="R228" s="362">
        <v>5</v>
      </c>
    </row>
    <row r="229" spans="1:18" ht="14.4">
      <c r="A229">
        <v>697</v>
      </c>
      <c r="B229" t="s">
        <v>223</v>
      </c>
      <c r="C229" s="311">
        <v>1210</v>
      </c>
      <c r="D229" s="260">
        <v>7824205.1039639385</v>
      </c>
      <c r="E229" s="264">
        <v>7868007.0053934511</v>
      </c>
      <c r="F229" s="372">
        <v>7927012</v>
      </c>
      <c r="G229" s="253">
        <f t="shared" si="20"/>
        <v>59004.99460654892</v>
      </c>
      <c r="H229" s="254">
        <f t="shared" si="21"/>
        <v>7.4993571518303815E-3</v>
      </c>
      <c r="I229" s="384">
        <f t="shared" si="18"/>
        <v>48.764458352519767</v>
      </c>
      <c r="J229" s="269">
        <v>-69085.151303993844</v>
      </c>
      <c r="K229" s="270">
        <v>-95358.953015399791</v>
      </c>
      <c r="L229" s="371">
        <v>-130762.00988030998</v>
      </c>
      <c r="M229" s="271">
        <f t="shared" si="22"/>
        <v>-29.25872468174396</v>
      </c>
      <c r="N229" s="272">
        <v>-34279.641955663748</v>
      </c>
      <c r="O229" s="273">
        <v>-51925.189120900082</v>
      </c>
      <c r="P229" s="380">
        <v>-75527.227030838651</v>
      </c>
      <c r="Q229" s="381">
        <f t="shared" si="19"/>
        <v>-19.505816454494685</v>
      </c>
      <c r="R229" s="362">
        <v>18</v>
      </c>
    </row>
    <row r="230" spans="1:18" ht="14.4">
      <c r="A230">
        <v>698</v>
      </c>
      <c r="B230" t="s">
        <v>224</v>
      </c>
      <c r="C230" s="311">
        <v>64180</v>
      </c>
      <c r="D230" s="260">
        <v>258707045.43857855</v>
      </c>
      <c r="E230" s="264">
        <v>252998989.4780775</v>
      </c>
      <c r="F230" s="372">
        <v>252778136</v>
      </c>
      <c r="G230" s="253">
        <f t="shared" si="20"/>
        <v>-220853.47807750106</v>
      </c>
      <c r="H230" s="254">
        <f t="shared" si="21"/>
        <v>-8.7294213519630731E-4</v>
      </c>
      <c r="I230" s="384">
        <f t="shared" si="18"/>
        <v>-3.4411573399423663</v>
      </c>
      <c r="J230" s="269">
        <v>-21866938.844747391</v>
      </c>
      <c r="K230" s="270">
        <v>-18442232.224565633</v>
      </c>
      <c r="L230" s="371">
        <v>-18309719.873889558</v>
      </c>
      <c r="M230" s="271">
        <f t="shared" si="22"/>
        <v>2.0646985147409569</v>
      </c>
      <c r="N230" s="272">
        <v>-14239564.998743877</v>
      </c>
      <c r="O230" s="273">
        <v>-11954183.995412966</v>
      </c>
      <c r="P230" s="380">
        <v>-11865842.428295489</v>
      </c>
      <c r="Q230" s="381">
        <f t="shared" si="19"/>
        <v>1.3764656764954322</v>
      </c>
      <c r="R230" s="362">
        <v>19</v>
      </c>
    </row>
    <row r="231" spans="1:18" ht="14.4">
      <c r="A231">
        <v>700</v>
      </c>
      <c r="B231" t="s">
        <v>225</v>
      </c>
      <c r="C231" s="311">
        <v>4913</v>
      </c>
      <c r="D231" s="260">
        <v>23388291.999215499</v>
      </c>
      <c r="E231" s="264">
        <v>23044480.173908323</v>
      </c>
      <c r="F231" s="372">
        <v>23024392</v>
      </c>
      <c r="G231" s="253">
        <f t="shared" si="20"/>
        <v>-20088.17390832305</v>
      </c>
      <c r="H231" s="254">
        <f t="shared" si="21"/>
        <v>-8.7171304176639685E-4</v>
      </c>
      <c r="I231" s="384">
        <f t="shared" si="18"/>
        <v>-4.0887795457608487</v>
      </c>
      <c r="J231" s="269">
        <v>24491.904781800073</v>
      </c>
      <c r="K231" s="270">
        <v>230784.65618846891</v>
      </c>
      <c r="L231" s="371">
        <v>242837.30904163822</v>
      </c>
      <c r="M231" s="271">
        <f t="shared" si="22"/>
        <v>2.4532165384020566</v>
      </c>
      <c r="N231" s="272">
        <v>363257.22067607666</v>
      </c>
      <c r="O231" s="273">
        <v>500685.7787524258</v>
      </c>
      <c r="P231" s="380">
        <v>508720.88065454521</v>
      </c>
      <c r="Q231" s="381">
        <f t="shared" si="19"/>
        <v>1.6354776922693686</v>
      </c>
      <c r="R231" s="362">
        <v>9</v>
      </c>
    </row>
    <row r="232" spans="1:18" ht="14.4">
      <c r="A232">
        <v>702</v>
      </c>
      <c r="B232" t="s">
        <v>226</v>
      </c>
      <c r="C232" s="311">
        <v>4155</v>
      </c>
      <c r="D232" s="260">
        <v>21805571.632735141</v>
      </c>
      <c r="E232" s="264">
        <v>20961838.670669135</v>
      </c>
      <c r="F232" s="372">
        <v>21032282</v>
      </c>
      <c r="G232" s="253">
        <f t="shared" si="20"/>
        <v>70443.329330865294</v>
      </c>
      <c r="H232" s="254">
        <f t="shared" si="21"/>
        <v>3.3605510679477354E-3</v>
      </c>
      <c r="I232" s="384">
        <f t="shared" si="18"/>
        <v>16.953869875057833</v>
      </c>
      <c r="J232" s="269">
        <v>131508.66390615053</v>
      </c>
      <c r="K232" s="270">
        <v>637766.89725443523</v>
      </c>
      <c r="L232" s="371">
        <v>595501.04167854588</v>
      </c>
      <c r="M232" s="271">
        <f t="shared" si="22"/>
        <v>-10.172287743896353</v>
      </c>
      <c r="N232" s="272">
        <v>-89933.549841044558</v>
      </c>
      <c r="O232" s="273">
        <v>247245.8280607574</v>
      </c>
      <c r="P232" s="380">
        <v>219068.59101016991</v>
      </c>
      <c r="Q232" s="381">
        <f t="shared" si="19"/>
        <v>-6.7815251625962665</v>
      </c>
      <c r="R232" s="362">
        <v>6</v>
      </c>
    </row>
    <row r="233" spans="1:18" ht="14.4">
      <c r="A233">
        <v>704</v>
      </c>
      <c r="B233" t="s">
        <v>227</v>
      </c>
      <c r="C233" s="311">
        <v>6379</v>
      </c>
      <c r="D233" s="260">
        <v>19459253.189540323</v>
      </c>
      <c r="E233" s="264">
        <v>19332734.673876345</v>
      </c>
      <c r="F233" s="372">
        <v>19315804</v>
      </c>
      <c r="G233" s="253">
        <f t="shared" si="20"/>
        <v>-16930.673876345158</v>
      </c>
      <c r="H233" s="254">
        <f t="shared" si="21"/>
        <v>-8.7575162862101399E-4</v>
      </c>
      <c r="I233" s="384">
        <f t="shared" si="18"/>
        <v>-2.6541266462368958</v>
      </c>
      <c r="J233" s="269">
        <v>368904.36564034637</v>
      </c>
      <c r="K233" s="270">
        <v>444813.24471233913</v>
      </c>
      <c r="L233" s="371">
        <v>454971.36601067602</v>
      </c>
      <c r="M233" s="271">
        <f t="shared" si="22"/>
        <v>1.5924316191153614</v>
      </c>
      <c r="N233" s="272">
        <v>-62926.853982607601</v>
      </c>
      <c r="O233" s="273">
        <v>-12281.525754025564</v>
      </c>
      <c r="P233" s="380">
        <v>-5509.4448884603189</v>
      </c>
      <c r="Q233" s="381">
        <f t="shared" si="19"/>
        <v>1.0616210794113883</v>
      </c>
      <c r="R233" s="362">
        <v>2</v>
      </c>
    </row>
    <row r="234" spans="1:18" ht="14.4">
      <c r="A234">
        <v>707</v>
      </c>
      <c r="B234" t="s">
        <v>228</v>
      </c>
      <c r="C234" s="311">
        <v>2032</v>
      </c>
      <c r="D234" s="260">
        <v>11381700.778012965</v>
      </c>
      <c r="E234" s="264">
        <v>11465108.913561646</v>
      </c>
      <c r="F234" s="372">
        <v>11455107</v>
      </c>
      <c r="G234" s="253">
        <f t="shared" si="20"/>
        <v>-10001.913561645895</v>
      </c>
      <c r="H234" s="254">
        <f t="shared" si="21"/>
        <v>-8.7237841672964899E-4</v>
      </c>
      <c r="I234" s="384">
        <f t="shared" si="18"/>
        <v>-4.9222015559280985</v>
      </c>
      <c r="J234" s="269">
        <v>164674.92679496965</v>
      </c>
      <c r="K234" s="270">
        <v>114640.28682437965</v>
      </c>
      <c r="L234" s="371">
        <v>120641.47269543461</v>
      </c>
      <c r="M234" s="271">
        <f t="shared" si="22"/>
        <v>2.9533395034719274</v>
      </c>
      <c r="N234" s="272">
        <v>279537.68185277825</v>
      </c>
      <c r="O234" s="273">
        <v>246000.29508415933</v>
      </c>
      <c r="P234" s="380">
        <v>250001.08566486579</v>
      </c>
      <c r="Q234" s="381">
        <f t="shared" si="19"/>
        <v>1.9688930023161748</v>
      </c>
      <c r="R234" s="362">
        <v>12</v>
      </c>
    </row>
    <row r="235" spans="1:18" ht="14.4">
      <c r="A235">
        <v>710</v>
      </c>
      <c r="B235" t="s">
        <v>229</v>
      </c>
      <c r="C235" s="311">
        <v>27484</v>
      </c>
      <c r="D235" s="260">
        <v>117376995.72298642</v>
      </c>
      <c r="E235" s="264">
        <v>113388399.63715878</v>
      </c>
      <c r="F235" s="372">
        <v>113289650</v>
      </c>
      <c r="G235" s="253">
        <f t="shared" si="20"/>
        <v>-98749.63715878129</v>
      </c>
      <c r="H235" s="254">
        <f t="shared" si="21"/>
        <v>-8.7089717709023747E-4</v>
      </c>
      <c r="I235" s="384">
        <f t="shared" si="18"/>
        <v>-3.592986361475087</v>
      </c>
      <c r="J235" s="269">
        <v>-4328872.1656706752</v>
      </c>
      <c r="K235" s="270">
        <v>-1935684.5290115527</v>
      </c>
      <c r="L235" s="371">
        <v>-1876434.7318152732</v>
      </c>
      <c r="M235" s="271">
        <f t="shared" si="22"/>
        <v>2.1557923590554329</v>
      </c>
      <c r="N235" s="272">
        <v>-1221505.3455643367</v>
      </c>
      <c r="O235" s="273">
        <v>373423.25477128586</v>
      </c>
      <c r="P235" s="380">
        <v>412923.11956884601</v>
      </c>
      <c r="Q235" s="381">
        <f t="shared" si="19"/>
        <v>1.4371949060384277</v>
      </c>
      <c r="R235" s="362">
        <v>1</v>
      </c>
    </row>
    <row r="236" spans="1:18" ht="14.4">
      <c r="A236">
        <v>729</v>
      </c>
      <c r="B236" t="s">
        <v>230</v>
      </c>
      <c r="C236" s="311">
        <v>9117</v>
      </c>
      <c r="D236" s="260">
        <v>43246882.175291419</v>
      </c>
      <c r="E236" s="264">
        <v>43494410.314101383</v>
      </c>
      <c r="F236" s="372">
        <v>43456462</v>
      </c>
      <c r="G236" s="253">
        <f t="shared" si="20"/>
        <v>-37948.31410138309</v>
      </c>
      <c r="H236" s="254">
        <f t="shared" si="21"/>
        <v>-8.7248715012650294E-4</v>
      </c>
      <c r="I236" s="384">
        <f t="shared" si="18"/>
        <v>-4.162368553403871</v>
      </c>
      <c r="J236" s="269">
        <v>123482.79004351576</v>
      </c>
      <c r="K236" s="270">
        <v>-25004.206286530865</v>
      </c>
      <c r="L236" s="371">
        <v>-2235.4910099561166</v>
      </c>
      <c r="M236" s="271">
        <f t="shared" si="22"/>
        <v>2.4973911677717173</v>
      </c>
      <c r="N236" s="272">
        <v>283378.3403821871</v>
      </c>
      <c r="O236" s="273">
        <v>183858.92065700068</v>
      </c>
      <c r="P236" s="380">
        <v>199038.06417472914</v>
      </c>
      <c r="Q236" s="381">
        <f t="shared" si="19"/>
        <v>1.6649274451824567</v>
      </c>
      <c r="R236" s="362">
        <v>13</v>
      </c>
    </row>
    <row r="237" spans="1:18" ht="14.4">
      <c r="A237">
        <v>732</v>
      </c>
      <c r="B237" t="s">
        <v>231</v>
      </c>
      <c r="C237" s="311">
        <v>3416</v>
      </c>
      <c r="D237" s="260">
        <v>23019861.271481175</v>
      </c>
      <c r="E237" s="264">
        <v>23138846.126332399</v>
      </c>
      <c r="F237" s="372">
        <v>23118694</v>
      </c>
      <c r="G237" s="253">
        <f t="shared" si="20"/>
        <v>-20152.126332398504</v>
      </c>
      <c r="H237" s="254">
        <f t="shared" si="21"/>
        <v>-8.7092183518455756E-4</v>
      </c>
      <c r="I237" s="384">
        <f t="shared" si="18"/>
        <v>-5.8993344064398432</v>
      </c>
      <c r="J237" s="269">
        <v>-545544.63024855475</v>
      </c>
      <c r="K237" s="270">
        <v>-616935.59240299731</v>
      </c>
      <c r="L237" s="371">
        <v>-604844.44520688534</v>
      </c>
      <c r="M237" s="271">
        <f t="shared" si="22"/>
        <v>3.5395629965198969</v>
      </c>
      <c r="N237" s="272">
        <v>618966.55828274123</v>
      </c>
      <c r="O237" s="273">
        <v>571373.45362702187</v>
      </c>
      <c r="P237" s="380">
        <v>579434.21842443536</v>
      </c>
      <c r="Q237" s="381">
        <f t="shared" si="19"/>
        <v>2.359708664348211</v>
      </c>
      <c r="R237" s="362">
        <v>19</v>
      </c>
    </row>
    <row r="238" spans="1:18" ht="14.4">
      <c r="A238">
        <v>734</v>
      </c>
      <c r="B238" t="s">
        <v>232</v>
      </c>
      <c r="C238" s="311">
        <v>51400</v>
      </c>
      <c r="D238" s="260">
        <v>213100531.63529322</v>
      </c>
      <c r="E238" s="264">
        <v>214469812.87689772</v>
      </c>
      <c r="F238" s="372">
        <v>214282886</v>
      </c>
      <c r="G238" s="253">
        <f t="shared" si="20"/>
        <v>-186926.87689772248</v>
      </c>
      <c r="H238" s="254">
        <f t="shared" si="21"/>
        <v>-8.7157663071686252E-4</v>
      </c>
      <c r="I238" s="384">
        <f t="shared" si="18"/>
        <v>-3.6367096672708654</v>
      </c>
      <c r="J238" s="269">
        <v>-2487116.5794258942</v>
      </c>
      <c r="K238" s="270">
        <v>-3308608.4432117837</v>
      </c>
      <c r="L238" s="371">
        <v>-3196452.2279215986</v>
      </c>
      <c r="M238" s="271">
        <f t="shared" si="22"/>
        <v>2.182027534828503</v>
      </c>
      <c r="N238" s="272">
        <v>309393.39313882607</v>
      </c>
      <c r="O238" s="273">
        <v>-239626.30460658</v>
      </c>
      <c r="P238" s="380">
        <v>-164855.49441304526</v>
      </c>
      <c r="Q238" s="381">
        <f t="shared" si="19"/>
        <v>1.4546850232205202</v>
      </c>
      <c r="R238" s="362">
        <v>2</v>
      </c>
    </row>
    <row r="239" spans="1:18" ht="14.4">
      <c r="A239">
        <v>738</v>
      </c>
      <c r="B239" t="s">
        <v>233</v>
      </c>
      <c r="C239" s="311">
        <v>2959</v>
      </c>
      <c r="D239" s="260">
        <v>10512750.439075278</v>
      </c>
      <c r="E239" s="264">
        <v>10523583.586074075</v>
      </c>
      <c r="F239" s="372">
        <v>10514389</v>
      </c>
      <c r="G239" s="253">
        <f t="shared" si="20"/>
        <v>-9194.5860740747303</v>
      </c>
      <c r="H239" s="254">
        <f t="shared" si="21"/>
        <v>-8.7371245725096768E-4</v>
      </c>
      <c r="I239" s="384">
        <f t="shared" si="18"/>
        <v>-3.1073288523402267</v>
      </c>
      <c r="J239" s="269">
        <v>49480.871822607842</v>
      </c>
      <c r="K239" s="270">
        <v>42980.626732935554</v>
      </c>
      <c r="L239" s="371">
        <v>48497.464560992346</v>
      </c>
      <c r="M239" s="271">
        <f t="shared" si="22"/>
        <v>1.8644264373290951</v>
      </c>
      <c r="N239" s="272">
        <v>-5136.5945934219262</v>
      </c>
      <c r="O239" s="273">
        <v>-9463.7852297800055</v>
      </c>
      <c r="P239" s="380">
        <v>-5785.8933444046088</v>
      </c>
      <c r="Q239" s="381">
        <f t="shared" si="19"/>
        <v>1.2429509582208167</v>
      </c>
      <c r="R239" s="362">
        <v>2</v>
      </c>
    </row>
    <row r="240" spans="1:18" ht="14.4">
      <c r="A240">
        <v>739</v>
      </c>
      <c r="B240" t="s">
        <v>234</v>
      </c>
      <c r="C240" s="311">
        <v>3261</v>
      </c>
      <c r="D240" s="260">
        <v>16100228.865146942</v>
      </c>
      <c r="E240" s="264">
        <v>16032387.582548911</v>
      </c>
      <c r="F240" s="372">
        <v>16018405</v>
      </c>
      <c r="G240" s="253">
        <f t="shared" si="20"/>
        <v>-13982.582548910752</v>
      </c>
      <c r="H240" s="254">
        <f t="shared" si="21"/>
        <v>-8.7214599054046384E-4</v>
      </c>
      <c r="I240" s="384">
        <f t="shared" si="18"/>
        <v>-4.2878204688472099</v>
      </c>
      <c r="J240" s="269">
        <v>1438017.4488031343</v>
      </c>
      <c r="K240" s="270">
        <v>1478741.3775588991</v>
      </c>
      <c r="L240" s="371">
        <v>1487130.9457899807</v>
      </c>
      <c r="M240" s="271">
        <f t="shared" si="22"/>
        <v>2.5726980162777031</v>
      </c>
      <c r="N240" s="272">
        <v>1204309.2226618777</v>
      </c>
      <c r="O240" s="273">
        <v>1231119.9742539793</v>
      </c>
      <c r="P240" s="380">
        <v>1236713.0197413699</v>
      </c>
      <c r="Q240" s="381">
        <f t="shared" si="19"/>
        <v>1.7151320108526826</v>
      </c>
      <c r="R240" s="362">
        <v>9</v>
      </c>
    </row>
    <row r="241" spans="1:18" ht="14.4">
      <c r="A241">
        <v>740</v>
      </c>
      <c r="B241" t="s">
        <v>235</v>
      </c>
      <c r="C241" s="311">
        <v>32547</v>
      </c>
      <c r="D241" s="260">
        <v>156536489.09615523</v>
      </c>
      <c r="E241" s="264">
        <v>157229621.81852001</v>
      </c>
      <c r="F241" s="372">
        <v>156287133</v>
      </c>
      <c r="G241" s="253">
        <f t="shared" si="20"/>
        <v>-942488.81852000952</v>
      </c>
      <c r="H241" s="254">
        <f t="shared" si="21"/>
        <v>-5.9943464063525092E-3</v>
      </c>
      <c r="I241" s="384">
        <f t="shared" si="18"/>
        <v>-28.957778551633314</v>
      </c>
      <c r="J241" s="269">
        <v>-2170470.1955421437</v>
      </c>
      <c r="K241" s="270">
        <v>-2586297.905616194</v>
      </c>
      <c r="L241" s="371">
        <v>-2020804.7409270357</v>
      </c>
      <c r="M241" s="271">
        <f t="shared" si="22"/>
        <v>17.374663246663541</v>
      </c>
      <c r="N241" s="272">
        <v>129236.48823625229</v>
      </c>
      <c r="O241" s="273">
        <v>-148899.44689474697</v>
      </c>
      <c r="P241" s="380">
        <v>228095.99623139377</v>
      </c>
      <c r="Q241" s="381">
        <f t="shared" si="19"/>
        <v>11.58310883111011</v>
      </c>
      <c r="R241" s="362">
        <v>10</v>
      </c>
    </row>
    <row r="242" spans="1:18" ht="14.4">
      <c r="A242">
        <v>742</v>
      </c>
      <c r="B242" t="s">
        <v>236</v>
      </c>
      <c r="C242" s="311">
        <v>1009</v>
      </c>
      <c r="D242" s="260">
        <v>5897983.2357324203</v>
      </c>
      <c r="E242" s="264">
        <v>5924079.0668551186</v>
      </c>
      <c r="F242" s="372">
        <v>5719962</v>
      </c>
      <c r="G242" s="253">
        <f t="shared" si="20"/>
        <v>-204117.06685511861</v>
      </c>
      <c r="H242" s="254">
        <f t="shared" si="21"/>
        <v>-3.445549334362228E-2</v>
      </c>
      <c r="I242" s="384">
        <f t="shared" si="18"/>
        <v>-202.29639926176276</v>
      </c>
      <c r="J242" s="269">
        <v>-268220.85009494331</v>
      </c>
      <c r="K242" s="270">
        <v>-283877.66952237871</v>
      </c>
      <c r="L242" s="371">
        <v>-161407.18414677025</v>
      </c>
      <c r="M242" s="271">
        <f t="shared" si="22"/>
        <v>121.37808263192117</v>
      </c>
      <c r="N242" s="272">
        <v>52328.302802560662</v>
      </c>
      <c r="O242" s="273">
        <v>41878.421214976319</v>
      </c>
      <c r="P242" s="380">
        <v>123525.4114653835</v>
      </c>
      <c r="Q242" s="381">
        <f t="shared" si="19"/>
        <v>80.918721754615632</v>
      </c>
      <c r="R242" s="362">
        <v>19</v>
      </c>
    </row>
    <row r="243" spans="1:18" ht="14.4">
      <c r="A243">
        <v>743</v>
      </c>
      <c r="B243" t="s">
        <v>237</v>
      </c>
      <c r="C243" s="311">
        <v>64736</v>
      </c>
      <c r="D243" s="260">
        <v>237789138.30301598</v>
      </c>
      <c r="E243" s="264">
        <v>240822173.45511141</v>
      </c>
      <c r="F243" s="372">
        <v>240638585</v>
      </c>
      <c r="G243" s="253">
        <f t="shared" si="20"/>
        <v>-183588.45511141419</v>
      </c>
      <c r="H243" s="254">
        <f t="shared" si="21"/>
        <v>-7.6234032970238336E-4</v>
      </c>
      <c r="I243" s="384">
        <f t="shared" si="18"/>
        <v>-2.8359561157843269</v>
      </c>
      <c r="J243" s="269">
        <v>-3788102.496411154</v>
      </c>
      <c r="K243" s="270">
        <v>-5608038.1642504819</v>
      </c>
      <c r="L243" s="371">
        <v>-5497885.2655691179</v>
      </c>
      <c r="M243" s="271">
        <f t="shared" si="22"/>
        <v>1.7015709756760384</v>
      </c>
      <c r="N243" s="272">
        <v>-1551476.2534244265</v>
      </c>
      <c r="O243" s="273">
        <v>-2762742.1828595041</v>
      </c>
      <c r="P243" s="380">
        <v>-2689306.917071817</v>
      </c>
      <c r="Q243" s="381">
        <f t="shared" si="19"/>
        <v>1.134380650452409</v>
      </c>
      <c r="R243" s="362">
        <v>14</v>
      </c>
    </row>
    <row r="244" spans="1:18" ht="14.4">
      <c r="A244">
        <v>746</v>
      </c>
      <c r="B244" t="s">
        <v>238</v>
      </c>
      <c r="C244" s="311">
        <v>4781</v>
      </c>
      <c r="D244" s="260">
        <v>21393638.702176061</v>
      </c>
      <c r="E244" s="264">
        <v>21175403.849568598</v>
      </c>
      <c r="F244" s="372">
        <v>21308934</v>
      </c>
      <c r="G244" s="253">
        <f t="shared" si="20"/>
        <v>133530.15043140203</v>
      </c>
      <c r="H244" s="254">
        <f t="shared" si="21"/>
        <v>6.3059080894045105E-3</v>
      </c>
      <c r="I244" s="384">
        <f t="shared" si="18"/>
        <v>27.92933495741519</v>
      </c>
      <c r="J244" s="269">
        <v>-154755.67490200824</v>
      </c>
      <c r="K244" s="270">
        <v>-23797.71269851752</v>
      </c>
      <c r="L244" s="371">
        <v>-103915.72865544069</v>
      </c>
      <c r="M244" s="271">
        <f t="shared" si="22"/>
        <v>-16.757585433366067</v>
      </c>
      <c r="N244" s="272">
        <v>-640250.2986837558</v>
      </c>
      <c r="O244" s="273">
        <v>-553246.26753906161</v>
      </c>
      <c r="P244" s="380">
        <v>-606658.27817700489</v>
      </c>
      <c r="Q244" s="381">
        <f t="shared" si="19"/>
        <v>-11.171723622242896</v>
      </c>
      <c r="R244" s="362">
        <v>17</v>
      </c>
    </row>
    <row r="245" spans="1:18" ht="14.4">
      <c r="A245">
        <v>747</v>
      </c>
      <c r="B245" t="s">
        <v>239</v>
      </c>
      <c r="C245" s="311">
        <v>1352</v>
      </c>
      <c r="D245" s="260">
        <v>6480749.242080736</v>
      </c>
      <c r="E245" s="264">
        <v>7831707.4182290668</v>
      </c>
      <c r="F245" s="372">
        <v>6215855</v>
      </c>
      <c r="G245" s="253">
        <f t="shared" si="20"/>
        <v>-1615852.4182290668</v>
      </c>
      <c r="H245" s="254">
        <f t="shared" si="21"/>
        <v>-0.20632185702801051</v>
      </c>
      <c r="I245" s="384">
        <f t="shared" si="18"/>
        <v>-1195.1571140747535</v>
      </c>
      <c r="J245" s="269">
        <v>288613.01998115837</v>
      </c>
      <c r="K245" s="270">
        <v>-521952.36310029594</v>
      </c>
      <c r="L245" s="371">
        <v>447558.96251326235</v>
      </c>
      <c r="M245" s="271">
        <f t="shared" si="22"/>
        <v>717.09417574967324</v>
      </c>
      <c r="N245" s="272">
        <v>259380.59317902187</v>
      </c>
      <c r="O245" s="273">
        <v>-281164.58899418393</v>
      </c>
      <c r="P245" s="380">
        <v>365176.29474819027</v>
      </c>
      <c r="Q245" s="381">
        <f t="shared" si="19"/>
        <v>478.06278383311695</v>
      </c>
      <c r="R245" s="362">
        <v>4</v>
      </c>
    </row>
    <row r="246" spans="1:18" ht="14.4">
      <c r="A246">
        <v>748</v>
      </c>
      <c r="B246" t="s">
        <v>240</v>
      </c>
      <c r="C246" s="311">
        <v>5028</v>
      </c>
      <c r="D246" s="260">
        <v>20701449.099931505</v>
      </c>
      <c r="E246" s="264">
        <v>20793082.052129902</v>
      </c>
      <c r="F246" s="372">
        <v>22681745</v>
      </c>
      <c r="G246" s="253">
        <f t="shared" si="20"/>
        <v>1888662.9478700981</v>
      </c>
      <c r="H246" s="254">
        <f t="shared" si="21"/>
        <v>9.0831313180752646E-2</v>
      </c>
      <c r="I246" s="384">
        <f t="shared" si="18"/>
        <v>375.62906679993995</v>
      </c>
      <c r="J246" s="269">
        <v>522965.91531569761</v>
      </c>
      <c r="K246" s="270">
        <v>467991.09468485293</v>
      </c>
      <c r="L246" s="371">
        <v>-665206.94257305388</v>
      </c>
      <c r="M246" s="271">
        <f t="shared" si="22"/>
        <v>-225.37749348804829</v>
      </c>
      <c r="N246" s="272">
        <v>-42942.177892099084</v>
      </c>
      <c r="O246" s="273">
        <v>-79679.534708074047</v>
      </c>
      <c r="P246" s="380">
        <v>-835144.89288000506</v>
      </c>
      <c r="Q246" s="381">
        <f t="shared" si="19"/>
        <v>-150.25166232536415</v>
      </c>
      <c r="R246" s="362">
        <v>17</v>
      </c>
    </row>
    <row r="247" spans="1:18" ht="14.4">
      <c r="A247">
        <v>749</v>
      </c>
      <c r="B247" t="s">
        <v>241</v>
      </c>
      <c r="C247" s="311">
        <v>21293</v>
      </c>
      <c r="D247" s="260">
        <v>83707104.601346806</v>
      </c>
      <c r="E247" s="264">
        <v>83574345.058229297</v>
      </c>
      <c r="F247" s="372">
        <v>83501315</v>
      </c>
      <c r="G247" s="253">
        <f t="shared" si="20"/>
        <v>-73030.0582292974</v>
      </c>
      <c r="H247" s="254">
        <f t="shared" si="21"/>
        <v>-8.7383344946843065E-4</v>
      </c>
      <c r="I247" s="384">
        <f t="shared" si="18"/>
        <v>-3.4297683853518715</v>
      </c>
      <c r="J247" s="269">
        <v>-2520633.4862196804</v>
      </c>
      <c r="K247" s="270">
        <v>-2440974.3874780652</v>
      </c>
      <c r="L247" s="371">
        <v>-2397156.3534561843</v>
      </c>
      <c r="M247" s="271">
        <f t="shared" si="22"/>
        <v>2.0578609882064973</v>
      </c>
      <c r="N247" s="272">
        <v>-2733837.662116033</v>
      </c>
      <c r="O247" s="273">
        <v>-2680791.1933771428</v>
      </c>
      <c r="P247" s="380">
        <v>-2651579.1706958557</v>
      </c>
      <c r="Q247" s="381">
        <f t="shared" si="19"/>
        <v>1.3719073254725509</v>
      </c>
      <c r="R247" s="362">
        <v>11</v>
      </c>
    </row>
    <row r="248" spans="1:18" ht="14.4">
      <c r="A248">
        <v>751</v>
      </c>
      <c r="B248" t="s">
        <v>242</v>
      </c>
      <c r="C248" s="311">
        <v>2904</v>
      </c>
      <c r="D248" s="260">
        <v>13669160.20667761</v>
      </c>
      <c r="E248" s="264">
        <v>12215351.051699126</v>
      </c>
      <c r="F248" s="372">
        <v>13402196</v>
      </c>
      <c r="G248" s="253">
        <f t="shared" si="20"/>
        <v>1186844.9483008739</v>
      </c>
      <c r="H248" s="254">
        <f t="shared" si="21"/>
        <v>9.7160117894097411E-2</v>
      </c>
      <c r="I248" s="384">
        <f t="shared" si="18"/>
        <v>408.69316401545245</v>
      </c>
      <c r="J248" s="269">
        <v>-106188.18670083737</v>
      </c>
      <c r="K248" s="270">
        <v>766111.26646729512</v>
      </c>
      <c r="L248" s="371">
        <v>54004.000961878512</v>
      </c>
      <c r="M248" s="271">
        <f t="shared" si="22"/>
        <v>-245.21600051839414</v>
      </c>
      <c r="N248" s="272">
        <v>-356370.87934155046</v>
      </c>
      <c r="O248" s="273">
        <v>224915.41942471679</v>
      </c>
      <c r="P248" s="380">
        <v>-249822.7575788908</v>
      </c>
      <c r="Q248" s="381">
        <f t="shared" si="19"/>
        <v>-163.47733367892823</v>
      </c>
      <c r="R248" s="362">
        <v>19</v>
      </c>
    </row>
    <row r="249" spans="1:18" ht="14.4">
      <c r="A249">
        <v>753</v>
      </c>
      <c r="B249" t="s">
        <v>243</v>
      </c>
      <c r="C249" s="311">
        <v>22190</v>
      </c>
      <c r="D249" s="260">
        <v>66042996.065543376</v>
      </c>
      <c r="E249" s="264">
        <v>64653261.666417688</v>
      </c>
      <c r="F249" s="372">
        <v>64596241</v>
      </c>
      <c r="G249" s="253">
        <f t="shared" si="20"/>
        <v>-57020.666417688131</v>
      </c>
      <c r="H249" s="254">
        <f t="shared" si="21"/>
        <v>-8.81945704640388E-4</v>
      </c>
      <c r="I249" s="384">
        <f t="shared" si="18"/>
        <v>-2.5696559899814391</v>
      </c>
      <c r="J249" s="269">
        <v>4564096.1508423472</v>
      </c>
      <c r="K249" s="270">
        <v>5397820.4536089394</v>
      </c>
      <c r="L249" s="371">
        <v>5432032.9815578219</v>
      </c>
      <c r="M249" s="271">
        <f t="shared" si="22"/>
        <v>1.5417993667815426</v>
      </c>
      <c r="N249" s="272">
        <v>2661905.797450779</v>
      </c>
      <c r="O249" s="273">
        <v>3219777.6157195163</v>
      </c>
      <c r="P249" s="380">
        <v>3242585.9676854638</v>
      </c>
      <c r="Q249" s="381">
        <f t="shared" si="19"/>
        <v>1.0278662445221967</v>
      </c>
      <c r="R249" s="362">
        <v>1</v>
      </c>
    </row>
    <row r="250" spans="1:18" ht="14.4">
      <c r="A250">
        <v>755</v>
      </c>
      <c r="B250" t="s">
        <v>244</v>
      </c>
      <c r="C250" s="311">
        <v>6198</v>
      </c>
      <c r="D250" s="260">
        <v>19627865.322076991</v>
      </c>
      <c r="E250" s="264">
        <v>19727275.907212142</v>
      </c>
      <c r="F250" s="372">
        <v>19710040</v>
      </c>
      <c r="G250" s="253">
        <f t="shared" si="20"/>
        <v>-17235.907212141901</v>
      </c>
      <c r="H250" s="254">
        <f t="shared" si="21"/>
        <v>-8.7370944134464027E-4</v>
      </c>
      <c r="I250" s="384">
        <f t="shared" si="18"/>
        <v>-2.7808820929560989</v>
      </c>
      <c r="J250" s="269">
        <v>513673.27661455324</v>
      </c>
      <c r="K250" s="270">
        <v>454018.30975427822</v>
      </c>
      <c r="L250" s="371">
        <v>464360.05994844204</v>
      </c>
      <c r="M250" s="271">
        <f t="shared" si="22"/>
        <v>1.6685624708234621</v>
      </c>
      <c r="N250" s="272">
        <v>869640.71732149285</v>
      </c>
      <c r="O250" s="273">
        <v>830022.97629151726</v>
      </c>
      <c r="P250" s="380">
        <v>836917.47642097028</v>
      </c>
      <c r="Q250" s="381">
        <f t="shared" si="19"/>
        <v>1.1123749805506653</v>
      </c>
      <c r="R250" s="362">
        <v>1</v>
      </c>
    </row>
    <row r="251" spans="1:18" ht="14.4">
      <c r="A251">
        <v>758</v>
      </c>
      <c r="B251" t="s">
        <v>245</v>
      </c>
      <c r="C251" s="311">
        <v>8187</v>
      </c>
      <c r="D251" s="260">
        <v>45043893.461887486</v>
      </c>
      <c r="E251" s="264">
        <v>48446962.222077884</v>
      </c>
      <c r="F251" s="372">
        <v>44014835</v>
      </c>
      <c r="G251" s="253">
        <f t="shared" si="20"/>
        <v>-4432127.2220778838</v>
      </c>
      <c r="H251" s="254">
        <f t="shared" si="21"/>
        <v>-9.1484110020382411E-2</v>
      </c>
      <c r="I251" s="384">
        <f t="shared" si="18"/>
        <v>-541.36157592254597</v>
      </c>
      <c r="J251" s="269">
        <v>-4307915.1460966785</v>
      </c>
      <c r="K251" s="270">
        <v>-6349730.2731222827</v>
      </c>
      <c r="L251" s="371">
        <v>-3690454.1879474381</v>
      </c>
      <c r="M251" s="271">
        <f t="shared" si="22"/>
        <v>324.81691525282088</v>
      </c>
      <c r="N251" s="272">
        <v>-2288051.4440695071</v>
      </c>
      <c r="O251" s="273">
        <v>-3649723.2177957292</v>
      </c>
      <c r="P251" s="380">
        <v>-1876872.494345821</v>
      </c>
      <c r="Q251" s="381">
        <f t="shared" si="19"/>
        <v>216.5446101685487</v>
      </c>
      <c r="R251" s="362">
        <v>19</v>
      </c>
    </row>
    <row r="252" spans="1:18" ht="14.4">
      <c r="A252">
        <v>759</v>
      </c>
      <c r="B252" t="s">
        <v>246</v>
      </c>
      <c r="C252" s="311">
        <v>1997</v>
      </c>
      <c r="D252" s="260">
        <v>9524679.5168105923</v>
      </c>
      <c r="E252" s="264">
        <v>9582830.4313227031</v>
      </c>
      <c r="F252" s="372">
        <v>9576624</v>
      </c>
      <c r="G252" s="253">
        <f t="shared" si="20"/>
        <v>-6206.431322703138</v>
      </c>
      <c r="H252" s="254">
        <f t="shared" si="21"/>
        <v>-6.4766160344616197E-4</v>
      </c>
      <c r="I252" s="384">
        <f t="shared" si="18"/>
        <v>-3.107877477567921</v>
      </c>
      <c r="J252" s="269">
        <v>327847.10422797321</v>
      </c>
      <c r="K252" s="270">
        <v>292960.50971190888</v>
      </c>
      <c r="L252" s="371">
        <v>296684.54337241122</v>
      </c>
      <c r="M252" s="271">
        <f t="shared" si="22"/>
        <v>1.8648140513281661</v>
      </c>
      <c r="N252" s="272">
        <v>11432.504784708492</v>
      </c>
      <c r="O252" s="273">
        <v>-11895.093642204258</v>
      </c>
      <c r="P252" s="380">
        <v>-9412.404535199852</v>
      </c>
      <c r="Q252" s="381">
        <f t="shared" si="19"/>
        <v>1.2432093675535332</v>
      </c>
      <c r="R252" s="362">
        <v>14</v>
      </c>
    </row>
    <row r="253" spans="1:18" ht="14.4">
      <c r="A253">
        <v>761</v>
      </c>
      <c r="B253" t="s">
        <v>247</v>
      </c>
      <c r="C253" s="311">
        <v>8563</v>
      </c>
      <c r="D253" s="260">
        <v>36150289.858967736</v>
      </c>
      <c r="E253" s="264">
        <v>36642836.447568268</v>
      </c>
      <c r="F253" s="372">
        <v>36610913</v>
      </c>
      <c r="G253" s="253">
        <f t="shared" si="20"/>
        <v>-31923.447568267584</v>
      </c>
      <c r="H253" s="254">
        <f t="shared" si="21"/>
        <v>-8.7120568883760968E-4</v>
      </c>
      <c r="I253" s="384">
        <f t="shared" si="18"/>
        <v>-3.728068149978697</v>
      </c>
      <c r="J253" s="269">
        <v>2486994.9629147374</v>
      </c>
      <c r="K253" s="270">
        <v>2191494.4358958588</v>
      </c>
      <c r="L253" s="371">
        <v>2210648.4588482603</v>
      </c>
      <c r="M253" s="271">
        <f t="shared" si="22"/>
        <v>2.2368355660868322</v>
      </c>
      <c r="N253" s="272">
        <v>1717946.3211660339</v>
      </c>
      <c r="O253" s="273">
        <v>1520461.3624479037</v>
      </c>
      <c r="P253" s="380">
        <v>1533230.7110828501</v>
      </c>
      <c r="Q253" s="381">
        <f t="shared" si="19"/>
        <v>1.4912237107259596</v>
      </c>
      <c r="R253" s="362">
        <v>2</v>
      </c>
    </row>
    <row r="254" spans="1:18" ht="14.4">
      <c r="A254">
        <v>762</v>
      </c>
      <c r="B254" t="s">
        <v>248</v>
      </c>
      <c r="C254" s="311">
        <v>3777</v>
      </c>
      <c r="D254" s="260">
        <v>18511349.346322618</v>
      </c>
      <c r="E254" s="264">
        <v>18462265.227898199</v>
      </c>
      <c r="F254" s="372">
        <v>18446134</v>
      </c>
      <c r="G254" s="253">
        <f t="shared" si="20"/>
        <v>-16131.227898199111</v>
      </c>
      <c r="H254" s="254">
        <f t="shared" si="21"/>
        <v>-8.7374044837267993E-4</v>
      </c>
      <c r="I254" s="384">
        <f t="shared" si="18"/>
        <v>-4.2709102192743211</v>
      </c>
      <c r="J254" s="269">
        <v>1282522.1789039294</v>
      </c>
      <c r="K254" s="270">
        <v>1311991.8955366977</v>
      </c>
      <c r="L254" s="371">
        <v>1321670.5136391146</v>
      </c>
      <c r="M254" s="271">
        <f t="shared" si="22"/>
        <v>2.562514721317676</v>
      </c>
      <c r="N254" s="272">
        <v>765273.78337257635</v>
      </c>
      <c r="O254" s="273">
        <v>784580.20056692639</v>
      </c>
      <c r="P254" s="380">
        <v>791032.61263520934</v>
      </c>
      <c r="Q254" s="381">
        <f t="shared" si="19"/>
        <v>1.7083431475464528</v>
      </c>
      <c r="R254" s="362">
        <v>11</v>
      </c>
    </row>
    <row r="255" spans="1:18" ht="14.4">
      <c r="A255">
        <v>765</v>
      </c>
      <c r="B255" t="s">
        <v>249</v>
      </c>
      <c r="C255" s="311">
        <v>10348</v>
      </c>
      <c r="D255" s="260">
        <v>47398319.961965442</v>
      </c>
      <c r="E255" s="264">
        <v>46891774.283503838</v>
      </c>
      <c r="F255" s="372">
        <v>46850583</v>
      </c>
      <c r="G255" s="253">
        <f t="shared" si="20"/>
        <v>-41191.283503837883</v>
      </c>
      <c r="H255" s="254">
        <f t="shared" si="21"/>
        <v>-8.7843303294088957E-4</v>
      </c>
      <c r="I255" s="384">
        <f t="shared" si="18"/>
        <v>-3.980603353675868</v>
      </c>
      <c r="J255" s="269">
        <v>-2513047.9136817916</v>
      </c>
      <c r="K255" s="270">
        <v>-2209125.8066887502</v>
      </c>
      <c r="L255" s="371">
        <v>-2184411.0825233534</v>
      </c>
      <c r="M255" s="271">
        <f t="shared" si="22"/>
        <v>2.388357572999301</v>
      </c>
      <c r="N255" s="272">
        <v>-984452.81385013321</v>
      </c>
      <c r="O255" s="273">
        <v>-781744.42579622357</v>
      </c>
      <c r="P255" s="380">
        <v>-765267.9430192773</v>
      </c>
      <c r="Q255" s="381">
        <f t="shared" si="19"/>
        <v>1.5922383820009927</v>
      </c>
      <c r="R255" s="362">
        <v>18</v>
      </c>
    </row>
    <row r="256" spans="1:18" ht="14.4">
      <c r="A256">
        <v>768</v>
      </c>
      <c r="B256" t="s">
        <v>250</v>
      </c>
      <c r="C256" s="311">
        <v>2430</v>
      </c>
      <c r="D256" s="260">
        <v>13029862.612976966</v>
      </c>
      <c r="E256" s="264">
        <v>13154174.732654061</v>
      </c>
      <c r="F256" s="372">
        <v>13059132</v>
      </c>
      <c r="G256" s="253">
        <f t="shared" si="20"/>
        <v>-95042.732654061168</v>
      </c>
      <c r="H256" s="254">
        <f t="shared" si="21"/>
        <v>-7.2252904181154057E-3</v>
      </c>
      <c r="I256" s="384">
        <f t="shared" si="18"/>
        <v>-39.11223566010748</v>
      </c>
      <c r="J256" s="269">
        <v>162972.09716201093</v>
      </c>
      <c r="K256" s="270">
        <v>88400.032347386674</v>
      </c>
      <c r="L256" s="371">
        <v>145425.74719057904</v>
      </c>
      <c r="M256" s="271">
        <f t="shared" si="22"/>
        <v>23.467372363453652</v>
      </c>
      <c r="N256" s="272">
        <v>498210.80131743796</v>
      </c>
      <c r="O256" s="273">
        <v>448227.39085577335</v>
      </c>
      <c r="P256" s="380">
        <v>486244.53408457228</v>
      </c>
      <c r="Q256" s="381">
        <f t="shared" si="19"/>
        <v>15.644914908970753</v>
      </c>
      <c r="R256" s="362">
        <v>10</v>
      </c>
    </row>
    <row r="257" spans="1:18" ht="14.4">
      <c r="A257">
        <v>777</v>
      </c>
      <c r="B257" t="s">
        <v>251</v>
      </c>
      <c r="C257" s="311">
        <v>7508</v>
      </c>
      <c r="D257" s="260">
        <v>42952333.060565554</v>
      </c>
      <c r="E257" s="264">
        <v>41936431.443833731</v>
      </c>
      <c r="F257" s="372">
        <v>41899720</v>
      </c>
      <c r="G257" s="253">
        <f t="shared" si="20"/>
        <v>-36711.443833731115</v>
      </c>
      <c r="H257" s="254">
        <f t="shared" si="21"/>
        <v>-8.754069569057028E-4</v>
      </c>
      <c r="I257" s="384">
        <f t="shared" si="18"/>
        <v>-4.8896435580355773</v>
      </c>
      <c r="J257" s="269">
        <v>-703599.08243160334</v>
      </c>
      <c r="K257" s="270">
        <v>-94030.613513145479</v>
      </c>
      <c r="L257" s="371">
        <v>-72003.561203717982</v>
      </c>
      <c r="M257" s="271">
        <f t="shared" si="22"/>
        <v>2.9338109096200715</v>
      </c>
      <c r="N257" s="272">
        <v>35274.828092681608</v>
      </c>
      <c r="O257" s="273">
        <v>441167.91475357994</v>
      </c>
      <c r="P257" s="380">
        <v>455852.61629320763</v>
      </c>
      <c r="Q257" s="381">
        <f t="shared" si="19"/>
        <v>1.9558739397479601</v>
      </c>
      <c r="R257" s="362">
        <v>18</v>
      </c>
    </row>
    <row r="258" spans="1:18" ht="14.4">
      <c r="A258">
        <v>778</v>
      </c>
      <c r="B258" t="s">
        <v>252</v>
      </c>
      <c r="C258" s="311">
        <v>6891</v>
      </c>
      <c r="D258" s="260">
        <v>37009612.034957074</v>
      </c>
      <c r="E258" s="264">
        <v>36126810.069366731</v>
      </c>
      <c r="F258" s="372">
        <v>36095334</v>
      </c>
      <c r="G258" s="253">
        <f t="shared" si="20"/>
        <v>-31476.06936673075</v>
      </c>
      <c r="H258" s="254">
        <f t="shared" si="21"/>
        <v>-8.7126622323681108E-4</v>
      </c>
      <c r="I258" s="384">
        <f t="shared" si="18"/>
        <v>-4.5677070623611593</v>
      </c>
      <c r="J258" s="269">
        <v>-344016.12169223517</v>
      </c>
      <c r="K258" s="270">
        <v>185680.13594009617</v>
      </c>
      <c r="L258" s="371">
        <v>204565.76965551908</v>
      </c>
      <c r="M258" s="271">
        <f t="shared" si="22"/>
        <v>2.740623090324033</v>
      </c>
      <c r="N258" s="272">
        <v>-365307.188666542</v>
      </c>
      <c r="O258" s="273">
        <v>-12442.776521314725</v>
      </c>
      <c r="P258" s="380">
        <v>147.64595564326964</v>
      </c>
      <c r="Q258" s="381">
        <f t="shared" si="19"/>
        <v>1.8270820602173841</v>
      </c>
      <c r="R258" s="362">
        <v>11</v>
      </c>
    </row>
    <row r="259" spans="1:18" ht="14.4">
      <c r="A259">
        <v>781</v>
      </c>
      <c r="B259" t="s">
        <v>253</v>
      </c>
      <c r="C259" s="311">
        <v>3584</v>
      </c>
      <c r="D259" s="260">
        <v>19033162.093626663</v>
      </c>
      <c r="E259" s="264">
        <v>18309812.18193933</v>
      </c>
      <c r="F259" s="372">
        <v>18325839</v>
      </c>
      <c r="G259" s="253">
        <f t="shared" si="20"/>
        <v>16026.818060670048</v>
      </c>
      <c r="H259" s="254">
        <f t="shared" si="21"/>
        <v>8.7531307811441062E-4</v>
      </c>
      <c r="I259" s="384">
        <f t="shared" si="18"/>
        <v>4.4717684321065985</v>
      </c>
      <c r="J259" s="269">
        <v>1248489.7691305799</v>
      </c>
      <c r="K259" s="270">
        <v>1682514.3950750963</v>
      </c>
      <c r="L259" s="371">
        <v>1672898.4574167642</v>
      </c>
      <c r="M259" s="271">
        <f t="shared" si="22"/>
        <v>-2.6830183198471138</v>
      </c>
      <c r="N259" s="272">
        <v>1306112.8193550841</v>
      </c>
      <c r="O259" s="273">
        <v>1595203.1999696193</v>
      </c>
      <c r="P259" s="380">
        <v>1588792.5748640695</v>
      </c>
      <c r="Q259" s="381">
        <f t="shared" si="19"/>
        <v>-1.7886788798967115</v>
      </c>
      <c r="R259" s="362">
        <v>7</v>
      </c>
    </row>
    <row r="260" spans="1:18" ht="14.4">
      <c r="A260">
        <v>783</v>
      </c>
      <c r="B260" t="s">
        <v>254</v>
      </c>
      <c r="C260" s="311">
        <v>6588</v>
      </c>
      <c r="D260" s="260">
        <v>28384326.679429844</v>
      </c>
      <c r="E260" s="264">
        <v>28140724.718275845</v>
      </c>
      <c r="F260" s="372">
        <v>28116083</v>
      </c>
      <c r="G260" s="253">
        <f t="shared" si="20"/>
        <v>-24641.718275845051</v>
      </c>
      <c r="H260" s="254">
        <f t="shared" si="21"/>
        <v>-8.7566040045307066E-4</v>
      </c>
      <c r="I260" s="384">
        <f t="shared" si="18"/>
        <v>-3.7403943952405965</v>
      </c>
      <c r="J260" s="269">
        <v>321640.53871847037</v>
      </c>
      <c r="K260" s="270">
        <v>467821.28741757449</v>
      </c>
      <c r="L260" s="371">
        <v>482606.31541533151</v>
      </c>
      <c r="M260" s="271">
        <f t="shared" si="22"/>
        <v>2.2442361866662139</v>
      </c>
      <c r="N260" s="272">
        <v>197928.02868102744</v>
      </c>
      <c r="O260" s="273">
        <v>295036.03274253709</v>
      </c>
      <c r="P260" s="380">
        <v>304892.71807438449</v>
      </c>
      <c r="Q260" s="381">
        <f t="shared" si="19"/>
        <v>1.4961574577789014</v>
      </c>
      <c r="R260" s="362">
        <v>4</v>
      </c>
    </row>
    <row r="261" spans="1:18" ht="14.4">
      <c r="A261">
        <v>785</v>
      </c>
      <c r="B261" t="s">
        <v>255</v>
      </c>
      <c r="C261" s="311">
        <v>2673</v>
      </c>
      <c r="D261" s="260">
        <v>15815383.715703689</v>
      </c>
      <c r="E261" s="264">
        <v>15027183.949287917</v>
      </c>
      <c r="F261" s="372">
        <v>14946564</v>
      </c>
      <c r="G261" s="253">
        <f t="shared" si="20"/>
        <v>-80619.949287917465</v>
      </c>
      <c r="H261" s="254">
        <f t="shared" si="21"/>
        <v>-5.3649406009791834E-3</v>
      </c>
      <c r="I261" s="384">
        <f t="shared" si="18"/>
        <v>-30.1608489666732</v>
      </c>
      <c r="J261" s="269">
        <v>600980.02634213038</v>
      </c>
      <c r="K261" s="270">
        <v>1073918.388570714</v>
      </c>
      <c r="L261" s="371">
        <v>1122290.4797577236</v>
      </c>
      <c r="M261" s="271">
        <f t="shared" si="22"/>
        <v>18.09655487729502</v>
      </c>
      <c r="N261" s="269">
        <v>523216.70295990806</v>
      </c>
      <c r="O261" s="270">
        <v>838182.01587102632</v>
      </c>
      <c r="P261" s="371">
        <v>870430.07666236942</v>
      </c>
      <c r="Q261" s="381">
        <f t="shared" si="19"/>
        <v>12.064369918197944</v>
      </c>
      <c r="R261" s="362">
        <v>17</v>
      </c>
    </row>
    <row r="262" spans="1:18" ht="14.4">
      <c r="A262">
        <v>790</v>
      </c>
      <c r="B262" t="s">
        <v>256</v>
      </c>
      <c r="C262" s="311">
        <v>23998</v>
      </c>
      <c r="D262" s="260">
        <v>103147099.01710594</v>
      </c>
      <c r="E262" s="264">
        <v>105125760.7829769</v>
      </c>
      <c r="F262" s="372">
        <v>105021166</v>
      </c>
      <c r="G262" s="253">
        <f t="shared" si="20"/>
        <v>-104594.78297689557</v>
      </c>
      <c r="H262" s="254">
        <f t="shared" si="21"/>
        <v>-9.9494911806462466E-4</v>
      </c>
      <c r="I262" s="384">
        <f t="shared" si="18"/>
        <v>-4.3584791639676457</v>
      </c>
      <c r="J262" s="269">
        <v>3278098.8190262555</v>
      </c>
      <c r="K262" s="270">
        <v>2090932.0077703826</v>
      </c>
      <c r="L262" s="371">
        <v>2153689.1027409001</v>
      </c>
      <c r="M262" s="271">
        <f t="shared" si="22"/>
        <v>2.615096881845052</v>
      </c>
      <c r="N262" s="272">
        <v>1922700.5173990726</v>
      </c>
      <c r="O262" s="273">
        <v>1130721.503527761</v>
      </c>
      <c r="P262" s="380">
        <v>1172559.5668414736</v>
      </c>
      <c r="Q262" s="381">
        <f t="shared" si="19"/>
        <v>1.743397921231461</v>
      </c>
      <c r="R262" s="362">
        <v>6</v>
      </c>
    </row>
    <row r="263" spans="1:18" ht="14.4">
      <c r="A263">
        <v>791</v>
      </c>
      <c r="B263" t="s">
        <v>257</v>
      </c>
      <c r="C263" s="311">
        <v>5131</v>
      </c>
      <c r="D263" s="260">
        <v>25488088.519499514</v>
      </c>
      <c r="E263" s="264">
        <v>25521812.773781933</v>
      </c>
      <c r="F263" s="372">
        <v>25499394</v>
      </c>
      <c r="G263" s="253">
        <f t="shared" si="20"/>
        <v>-22418.77378193289</v>
      </c>
      <c r="H263" s="254">
        <f t="shared" si="21"/>
        <v>-8.7841619953278811E-4</v>
      </c>
      <c r="I263" s="384">
        <f t="shared" si="18"/>
        <v>-4.3692796300785206</v>
      </c>
      <c r="J263" s="269">
        <v>1147261.1355685191</v>
      </c>
      <c r="K263" s="270">
        <v>1127048.8279416724</v>
      </c>
      <c r="L263" s="371">
        <v>1140500.0559376774</v>
      </c>
      <c r="M263" s="271">
        <f t="shared" si="22"/>
        <v>2.6215607086347648</v>
      </c>
      <c r="N263" s="272">
        <v>316944.30279168376</v>
      </c>
      <c r="O263" s="273">
        <v>303076.37308129977</v>
      </c>
      <c r="P263" s="380">
        <v>312043.85841197806</v>
      </c>
      <c r="Q263" s="381">
        <f t="shared" si="19"/>
        <v>1.7477071390914616</v>
      </c>
      <c r="R263" s="362">
        <v>17</v>
      </c>
    </row>
    <row r="264" spans="1:18" ht="14.4">
      <c r="A264">
        <v>831</v>
      </c>
      <c r="B264" t="s">
        <v>258</v>
      </c>
      <c r="C264" s="311">
        <v>4595</v>
      </c>
      <c r="D264" s="260">
        <v>15926988.147525145</v>
      </c>
      <c r="E264" s="264">
        <v>15978235.72587508</v>
      </c>
      <c r="F264" s="372">
        <v>15964240</v>
      </c>
      <c r="G264" s="253">
        <f t="shared" si="20"/>
        <v>-13995.725875079632</v>
      </c>
      <c r="H264" s="254">
        <f t="shared" si="21"/>
        <v>-8.7592435830790877E-4</v>
      </c>
      <c r="I264" s="384">
        <f t="shared" si="18"/>
        <v>-3.0458598204743486</v>
      </c>
      <c r="J264" s="269">
        <v>299823.68040519831</v>
      </c>
      <c r="K264" s="270">
        <v>269086.83914983115</v>
      </c>
      <c r="L264" s="371">
        <v>277484.27787702432</v>
      </c>
      <c r="M264" s="271">
        <f t="shared" si="22"/>
        <v>1.8275165891606449</v>
      </c>
      <c r="N264" s="272">
        <v>410581.82918630476</v>
      </c>
      <c r="O264" s="273">
        <v>389883.76635428896</v>
      </c>
      <c r="P264" s="380">
        <v>395482.0588390918</v>
      </c>
      <c r="Q264" s="381">
        <f t="shared" si="19"/>
        <v>1.2183443927753719</v>
      </c>
      <c r="R264" s="362">
        <v>9</v>
      </c>
    </row>
    <row r="265" spans="1:18" ht="14.4">
      <c r="A265">
        <v>832</v>
      </c>
      <c r="B265" t="s">
        <v>259</v>
      </c>
      <c r="C265" s="311">
        <v>3913</v>
      </c>
      <c r="D265" s="260">
        <v>18753004.326919112</v>
      </c>
      <c r="E265" s="264">
        <v>18590305.760498054</v>
      </c>
      <c r="F265" s="372">
        <v>18602445</v>
      </c>
      <c r="G265" s="253">
        <f t="shared" si="20"/>
        <v>12139.239501945674</v>
      </c>
      <c r="H265" s="254">
        <f t="shared" si="21"/>
        <v>6.529876193720254E-4</v>
      </c>
      <c r="I265" s="384">
        <f t="shared" si="18"/>
        <v>3.1022845647701698</v>
      </c>
      <c r="J265" s="269">
        <v>1686247.4493301946</v>
      </c>
      <c r="K265" s="270">
        <v>1783870.006316233</v>
      </c>
      <c r="L265" s="371">
        <v>1776586.5202539766</v>
      </c>
      <c r="M265" s="271">
        <f t="shared" si="22"/>
        <v>-1.8613560087545071</v>
      </c>
      <c r="N265" s="272">
        <v>1114186.5040817787</v>
      </c>
      <c r="O265" s="273">
        <v>1179207.8295552644</v>
      </c>
      <c r="P265" s="380">
        <v>1174352.1721804312</v>
      </c>
      <c r="Q265" s="381">
        <f t="shared" si="19"/>
        <v>-1.2409040058352274</v>
      </c>
      <c r="R265" s="362">
        <v>17</v>
      </c>
    </row>
    <row r="266" spans="1:18" ht="14.4">
      <c r="A266">
        <v>833</v>
      </c>
      <c r="B266" t="s">
        <v>260</v>
      </c>
      <c r="C266" s="311">
        <v>1677</v>
      </c>
      <c r="D266" s="260">
        <v>6960867.3429721761</v>
      </c>
      <c r="E266" s="264">
        <v>7051514.6901085721</v>
      </c>
      <c r="F266" s="372">
        <v>7045367</v>
      </c>
      <c r="G266" s="253">
        <f t="shared" si="20"/>
        <v>-6147.6901085721329</v>
      </c>
      <c r="H266" s="254">
        <f t="shared" si="21"/>
        <v>-8.7182546995126194E-4</v>
      </c>
      <c r="I266" s="384">
        <f t="shared" si="18"/>
        <v>-3.6658855745808783</v>
      </c>
      <c r="J266" s="269">
        <v>511175.18887927657</v>
      </c>
      <c r="K266" s="270">
        <v>456783.21182847925</v>
      </c>
      <c r="L266" s="371">
        <v>460471.57373023202</v>
      </c>
      <c r="M266" s="271">
        <f t="shared" si="22"/>
        <v>2.199380978981972</v>
      </c>
      <c r="N266" s="272">
        <v>643403.33240608778</v>
      </c>
      <c r="O266" s="273">
        <v>607205.07288716594</v>
      </c>
      <c r="P266" s="380">
        <v>609663.98082167027</v>
      </c>
      <c r="Q266" s="381">
        <f t="shared" si="19"/>
        <v>1.4662539859894623</v>
      </c>
      <c r="R266" s="362">
        <v>2</v>
      </c>
    </row>
    <row r="267" spans="1:18" ht="14.4">
      <c r="A267">
        <v>834</v>
      </c>
      <c r="B267" t="s">
        <v>261</v>
      </c>
      <c r="C267" s="311">
        <v>5967</v>
      </c>
      <c r="D267" s="260">
        <v>22471596.744244255</v>
      </c>
      <c r="E267" s="264">
        <v>22571106.479305949</v>
      </c>
      <c r="F267" s="372">
        <v>22563534</v>
      </c>
      <c r="G267" s="253">
        <f t="shared" si="20"/>
        <v>-7572.4793059490621</v>
      </c>
      <c r="H267" s="254">
        <f t="shared" si="21"/>
        <v>-3.3549437697668032E-4</v>
      </c>
      <c r="I267" s="384">
        <f t="shared" si="18"/>
        <v>-1.2690597127449408</v>
      </c>
      <c r="J267" s="269">
        <v>1228827.6821820433</v>
      </c>
      <c r="K267" s="270">
        <v>1169138.6462501013</v>
      </c>
      <c r="L267" s="371">
        <v>1173682.0982292539</v>
      </c>
      <c r="M267" s="271">
        <f t="shared" si="22"/>
        <v>0.7614298607596155</v>
      </c>
      <c r="N267" s="272">
        <v>786595.51759243896</v>
      </c>
      <c r="O267" s="273">
        <v>746505.88845258253</v>
      </c>
      <c r="P267" s="380">
        <v>749534.85643869278</v>
      </c>
      <c r="Q267" s="381">
        <f t="shared" si="19"/>
        <v>0.50761990717450123</v>
      </c>
      <c r="R267" s="362">
        <v>5</v>
      </c>
    </row>
    <row r="268" spans="1:18" ht="14.4">
      <c r="A268">
        <v>837</v>
      </c>
      <c r="B268" t="s">
        <v>262</v>
      </c>
      <c r="C268" s="311">
        <v>244223</v>
      </c>
      <c r="D268" s="260">
        <v>910157910.95264077</v>
      </c>
      <c r="E268" s="264">
        <v>895689886.5574863</v>
      </c>
      <c r="F268" s="372">
        <v>913098400</v>
      </c>
      <c r="G268" s="253">
        <f t="shared" si="20"/>
        <v>17408513.442513704</v>
      </c>
      <c r="H268" s="254">
        <f t="shared" si="21"/>
        <v>1.9435871392298465E-2</v>
      </c>
      <c r="I268" s="384">
        <f t="shared" si="18"/>
        <v>71.281220206588671</v>
      </c>
      <c r="J268" s="269">
        <v>-52080224.427214928</v>
      </c>
      <c r="K268" s="270">
        <v>-43400084.183469661</v>
      </c>
      <c r="L268" s="371">
        <v>-53845192.491937794</v>
      </c>
      <c r="M268" s="271">
        <f t="shared" si="22"/>
        <v>-42.768733118781334</v>
      </c>
      <c r="N268" s="272">
        <v>-16714506.631136214</v>
      </c>
      <c r="O268" s="273">
        <v>-10915830.246701116</v>
      </c>
      <c r="P268" s="380">
        <v>-17879235.785679471</v>
      </c>
      <c r="Q268" s="381">
        <f t="shared" si="19"/>
        <v>-28.512488745852583</v>
      </c>
      <c r="R268" s="362">
        <v>6</v>
      </c>
    </row>
    <row r="269" spans="1:18" ht="14.4">
      <c r="A269">
        <v>844</v>
      </c>
      <c r="B269" t="s">
        <v>263</v>
      </c>
      <c r="C269" s="311">
        <v>1479</v>
      </c>
      <c r="D269" s="260">
        <v>8815143.5389853567</v>
      </c>
      <c r="E269" s="264">
        <v>8702217.8990299422</v>
      </c>
      <c r="F269" s="372">
        <v>8817192</v>
      </c>
      <c r="G269" s="253">
        <f t="shared" si="20"/>
        <v>114974.10097005777</v>
      </c>
      <c r="H269" s="254">
        <f t="shared" si="21"/>
        <v>1.3212045745587941E-2</v>
      </c>
      <c r="I269" s="384">
        <f t="shared" si="18"/>
        <v>77.737728850613777</v>
      </c>
      <c r="J269" s="269">
        <v>32456.154893632938</v>
      </c>
      <c r="K269" s="270">
        <v>100218.79811704234</v>
      </c>
      <c r="L269" s="371">
        <v>31234.193027492045</v>
      </c>
      <c r="M269" s="271">
        <f t="shared" si="22"/>
        <v>-46.642735016599254</v>
      </c>
      <c r="N269" s="272">
        <v>-119917.78270891006</v>
      </c>
      <c r="O269" s="273">
        <v>-74870.954856003911</v>
      </c>
      <c r="P269" s="380">
        <v>-120860.69158236854</v>
      </c>
      <c r="Q269" s="381">
        <f t="shared" si="19"/>
        <v>-31.095156677731325</v>
      </c>
      <c r="R269" s="362">
        <v>11</v>
      </c>
    </row>
    <row r="270" spans="1:18" ht="14.4">
      <c r="A270">
        <v>845</v>
      </c>
      <c r="B270" t="s">
        <v>264</v>
      </c>
      <c r="C270" s="311">
        <v>2882</v>
      </c>
      <c r="D270" s="260">
        <v>13694018.482592911</v>
      </c>
      <c r="E270" s="264">
        <v>13927305.636171598</v>
      </c>
      <c r="F270" s="372">
        <v>13915133</v>
      </c>
      <c r="G270" s="253">
        <f t="shared" si="20"/>
        <v>-12172.636171597987</v>
      </c>
      <c r="H270" s="254">
        <f t="shared" si="21"/>
        <v>-8.7401228131186884E-4</v>
      </c>
      <c r="I270" s="384">
        <f t="shared" ref="I270:I307" si="23">G270/C270</f>
        <v>-4.2236766730041593</v>
      </c>
      <c r="J270" s="269">
        <v>264983.62117338402</v>
      </c>
      <c r="K270" s="270">
        <v>125024.49144635706</v>
      </c>
      <c r="L270" s="371">
        <v>132327.87187121573</v>
      </c>
      <c r="M270" s="271">
        <f t="shared" si="22"/>
        <v>2.5341361640730975</v>
      </c>
      <c r="N270" s="272">
        <v>98475.382616933959</v>
      </c>
      <c r="O270" s="273">
        <v>4936.7221891423096</v>
      </c>
      <c r="P270" s="380">
        <v>9805.6424723850105</v>
      </c>
      <c r="Q270" s="381">
        <f t="shared" si="19"/>
        <v>1.6894241093833104</v>
      </c>
      <c r="R270" s="362">
        <v>19</v>
      </c>
    </row>
    <row r="271" spans="1:18" ht="14.4">
      <c r="A271">
        <v>846</v>
      </c>
      <c r="B271" t="s">
        <v>265</v>
      </c>
      <c r="C271" s="311">
        <v>4952</v>
      </c>
      <c r="D271" s="260">
        <v>22909073.425359204</v>
      </c>
      <c r="E271" s="264">
        <v>23108605.186470088</v>
      </c>
      <c r="F271" s="372">
        <v>23088418</v>
      </c>
      <c r="G271" s="253">
        <f t="shared" si="20"/>
        <v>-20187.186470087618</v>
      </c>
      <c r="H271" s="254">
        <f t="shared" si="21"/>
        <v>-8.7357875160319327E-4</v>
      </c>
      <c r="I271" s="384">
        <f t="shared" si="23"/>
        <v>-4.0765723889514573</v>
      </c>
      <c r="J271" s="269">
        <v>1862295.3953796236</v>
      </c>
      <c r="K271" s="270">
        <v>1742590.6336478188</v>
      </c>
      <c r="L271" s="371">
        <v>1754702.8488937281</v>
      </c>
      <c r="M271" s="271">
        <f t="shared" si="22"/>
        <v>2.4459239188023609</v>
      </c>
      <c r="N271" s="272">
        <v>798628.76218654879</v>
      </c>
      <c r="O271" s="273">
        <v>718573.00274181773</v>
      </c>
      <c r="P271" s="380">
        <v>726647.81290576479</v>
      </c>
      <c r="Q271" s="381">
        <f t="shared" ref="Q271:Q307" si="24">(P271-O271)/C271</f>
        <v>1.6306159458697607</v>
      </c>
      <c r="R271" s="362">
        <v>14</v>
      </c>
    </row>
    <row r="272" spans="1:18" ht="14.4">
      <c r="A272">
        <v>848</v>
      </c>
      <c r="B272" t="s">
        <v>266</v>
      </c>
      <c r="C272" s="311">
        <v>4241</v>
      </c>
      <c r="D272" s="260">
        <v>20070340.818810157</v>
      </c>
      <c r="E272" s="264">
        <v>20052289.171841692</v>
      </c>
      <c r="F272" s="372">
        <v>20034751</v>
      </c>
      <c r="G272" s="253">
        <f t="shared" ref="G272:G307" si="25">F272-E272</f>
        <v>-17538.171841692179</v>
      </c>
      <c r="H272" s="254">
        <f t="shared" ref="H272:H307" si="26">G272/E272</f>
        <v>-8.7462192926681173E-4</v>
      </c>
      <c r="I272" s="384">
        <f t="shared" si="23"/>
        <v>-4.1353859565414242</v>
      </c>
      <c r="J272" s="269">
        <v>568124.55437067663</v>
      </c>
      <c r="K272" s="270">
        <v>578975.62245602533</v>
      </c>
      <c r="L272" s="371">
        <v>589498.60468085529</v>
      </c>
      <c r="M272" s="271">
        <f t="shared" ref="M272:M307" si="27">(L272-K272)/C272</f>
        <v>2.4812502298585146</v>
      </c>
      <c r="N272" s="272">
        <v>576729.73097316187</v>
      </c>
      <c r="O272" s="273">
        <v>583608.97364114516</v>
      </c>
      <c r="P272" s="380">
        <v>590624.29512437142</v>
      </c>
      <c r="Q272" s="381">
        <f t="shared" si="24"/>
        <v>1.6541668199071586</v>
      </c>
      <c r="R272" s="362">
        <v>12</v>
      </c>
    </row>
    <row r="273" spans="1:18" ht="14.4">
      <c r="A273">
        <v>849</v>
      </c>
      <c r="B273" t="s">
        <v>267</v>
      </c>
      <c r="C273" s="311">
        <v>2938</v>
      </c>
      <c r="D273" s="260">
        <v>12087856.511317156</v>
      </c>
      <c r="E273" s="264">
        <v>11799847.666705376</v>
      </c>
      <c r="F273" s="372">
        <v>11866365</v>
      </c>
      <c r="G273" s="253">
        <f t="shared" si="25"/>
        <v>66517.333294624463</v>
      </c>
      <c r="H273" s="254">
        <f t="shared" si="26"/>
        <v>5.6371349167761509E-3</v>
      </c>
      <c r="I273" s="384">
        <f t="shared" si="23"/>
        <v>22.640344892656387</v>
      </c>
      <c r="J273" s="269">
        <v>571440.34936125285</v>
      </c>
      <c r="K273" s="270">
        <v>744254.94149334764</v>
      </c>
      <c r="L273" s="371">
        <v>704344.65399877948</v>
      </c>
      <c r="M273" s="271">
        <f t="shared" si="27"/>
        <v>-13.584168650295492</v>
      </c>
      <c r="N273" s="272">
        <v>101848.67149310854</v>
      </c>
      <c r="O273" s="273">
        <v>216894.33142906864</v>
      </c>
      <c r="P273" s="380">
        <v>190287.47309936062</v>
      </c>
      <c r="Q273" s="381">
        <f t="shared" si="24"/>
        <v>-9.0561124335289378</v>
      </c>
      <c r="R273" s="362">
        <v>16</v>
      </c>
    </row>
    <row r="274" spans="1:18" ht="14.4">
      <c r="A274">
        <v>850</v>
      </c>
      <c r="B274" t="s">
        <v>268</v>
      </c>
      <c r="C274" s="311">
        <v>2387</v>
      </c>
      <c r="D274" s="260">
        <v>8852325.6711239833</v>
      </c>
      <c r="E274" s="264">
        <v>9114637.1675614994</v>
      </c>
      <c r="F274" s="372">
        <v>9132621</v>
      </c>
      <c r="G274" s="253">
        <f t="shared" si="25"/>
        <v>17983.832438500598</v>
      </c>
      <c r="H274" s="254">
        <f t="shared" si="26"/>
        <v>1.9730716766767288E-3</v>
      </c>
      <c r="I274" s="384">
        <f t="shared" si="23"/>
        <v>7.5340730785507324</v>
      </c>
      <c r="J274" s="269">
        <v>452798.20734385669</v>
      </c>
      <c r="K274" s="270">
        <v>295416.57014998171</v>
      </c>
      <c r="L274" s="371">
        <v>284626.20327458519</v>
      </c>
      <c r="M274" s="271">
        <f t="shared" si="27"/>
        <v>-4.5204720885615908</v>
      </c>
      <c r="N274" s="272">
        <v>406017.78741767467</v>
      </c>
      <c r="O274" s="273">
        <v>301003.74234701641</v>
      </c>
      <c r="P274" s="380">
        <v>293810.16443008865</v>
      </c>
      <c r="Q274" s="381">
        <f t="shared" si="24"/>
        <v>-3.0136480590396952</v>
      </c>
      <c r="R274" s="362">
        <v>13</v>
      </c>
    </row>
    <row r="275" spans="1:18" ht="14.4">
      <c r="A275">
        <v>851</v>
      </c>
      <c r="B275" t="s">
        <v>269</v>
      </c>
      <c r="C275" s="311">
        <v>21333</v>
      </c>
      <c r="D275" s="260">
        <v>85589555.066783875</v>
      </c>
      <c r="E275" s="264">
        <v>90944728.305609524</v>
      </c>
      <c r="F275" s="372">
        <v>82083687</v>
      </c>
      <c r="G275" s="253">
        <f t="shared" si="25"/>
        <v>-8861041.3056095243</v>
      </c>
      <c r="H275" s="254">
        <f t="shared" si="26"/>
        <v>-9.7433259417005369E-2</v>
      </c>
      <c r="I275" s="384">
        <f t="shared" si="23"/>
        <v>-415.36780132234213</v>
      </c>
      <c r="J275" s="269">
        <v>-3093335.6213536244</v>
      </c>
      <c r="K275" s="270">
        <v>-6306390.2317408063</v>
      </c>
      <c r="L275" s="371">
        <v>-989765.16527233063</v>
      </c>
      <c r="M275" s="271">
        <f t="shared" si="27"/>
        <v>249.22069406405453</v>
      </c>
      <c r="N275" s="272">
        <v>-2353377.4286165251</v>
      </c>
      <c r="O275" s="273">
        <v>-4496285.5254600681</v>
      </c>
      <c r="P275" s="380">
        <v>-951868.8144810478</v>
      </c>
      <c r="Q275" s="381">
        <f t="shared" si="24"/>
        <v>166.14712937603807</v>
      </c>
      <c r="R275" s="362">
        <v>19</v>
      </c>
    </row>
    <row r="276" spans="1:18" ht="14.4">
      <c r="A276">
        <v>853</v>
      </c>
      <c r="B276" t="s">
        <v>270</v>
      </c>
      <c r="C276" s="311">
        <v>195137</v>
      </c>
      <c r="D276" s="260">
        <v>719806862.86853468</v>
      </c>
      <c r="E276" s="264">
        <v>723984858.06334007</v>
      </c>
      <c r="F276" s="372">
        <v>723353174</v>
      </c>
      <c r="G276" s="253">
        <f t="shared" si="25"/>
        <v>-631684.06334006786</v>
      </c>
      <c r="H276" s="254">
        <f t="shared" si="26"/>
        <v>-8.7251004811043031E-4</v>
      </c>
      <c r="I276" s="384">
        <f t="shared" si="23"/>
        <v>-3.2371311608770652</v>
      </c>
      <c r="J276" s="269">
        <v>-14897571.48047613</v>
      </c>
      <c r="K276" s="270">
        <v>-17404431.92731956</v>
      </c>
      <c r="L276" s="371">
        <v>-17025421.368802838</v>
      </c>
      <c r="M276" s="271">
        <f t="shared" si="27"/>
        <v>1.9422793141061008</v>
      </c>
      <c r="N276" s="272">
        <v>3279958.0116260764</v>
      </c>
      <c r="O276" s="273">
        <v>1609836.7251613548</v>
      </c>
      <c r="P276" s="380">
        <v>1862510.4308394468</v>
      </c>
      <c r="Q276" s="381">
        <f t="shared" si="24"/>
        <v>1.2948528760721549</v>
      </c>
      <c r="R276" s="362">
        <v>2</v>
      </c>
    </row>
    <row r="277" spans="1:18" ht="14.4">
      <c r="A277">
        <v>854</v>
      </c>
      <c r="B277" t="s">
        <v>271</v>
      </c>
      <c r="C277" s="311">
        <v>3296</v>
      </c>
      <c r="D277" s="260">
        <v>19503054.071734808</v>
      </c>
      <c r="E277" s="264">
        <v>19846880.33483557</v>
      </c>
      <c r="F277" s="372">
        <v>19829571</v>
      </c>
      <c r="G277" s="253">
        <f t="shared" si="25"/>
        <v>-17309.334835570306</v>
      </c>
      <c r="H277" s="254">
        <f t="shared" si="26"/>
        <v>-8.7214386057382913E-4</v>
      </c>
      <c r="I277" s="384">
        <f t="shared" si="23"/>
        <v>-5.2516185787531269</v>
      </c>
      <c r="J277" s="269">
        <v>711492.36806556024</v>
      </c>
      <c r="K277" s="270">
        <v>505200.91689970816</v>
      </c>
      <c r="L277" s="371">
        <v>515586.66422165488</v>
      </c>
      <c r="M277" s="271">
        <f t="shared" si="27"/>
        <v>3.1510155709789811</v>
      </c>
      <c r="N277" s="272">
        <v>324962.2577487462</v>
      </c>
      <c r="O277" s="273">
        <v>187358.52631481399</v>
      </c>
      <c r="P277" s="380">
        <v>194282.35786278188</v>
      </c>
      <c r="Q277" s="381">
        <f t="shared" si="24"/>
        <v>2.1006770473203535</v>
      </c>
      <c r="R277" s="362">
        <v>19</v>
      </c>
    </row>
    <row r="278" spans="1:18" ht="14.4">
      <c r="A278">
        <v>857</v>
      </c>
      <c r="B278" t="s">
        <v>272</v>
      </c>
      <c r="C278" s="311">
        <v>2420</v>
      </c>
      <c r="D278" s="260">
        <v>15406929.172398595</v>
      </c>
      <c r="E278" s="264">
        <v>15324953.963835295</v>
      </c>
      <c r="F278" s="372">
        <v>15311585</v>
      </c>
      <c r="G278" s="253">
        <f t="shared" si="25"/>
        <v>-13368.96383529529</v>
      </c>
      <c r="H278" s="254">
        <f t="shared" si="26"/>
        <v>-8.7236567671551484E-4</v>
      </c>
      <c r="I278" s="384">
        <f t="shared" si="23"/>
        <v>-5.5243652211964012</v>
      </c>
      <c r="J278" s="269">
        <v>-1167025.4108434487</v>
      </c>
      <c r="K278" s="270">
        <v>-1117835.2638052239</v>
      </c>
      <c r="L278" s="371">
        <v>-1109813.7035469699</v>
      </c>
      <c r="M278" s="271">
        <f t="shared" si="27"/>
        <v>3.3146943215925386</v>
      </c>
      <c r="N278" s="272">
        <v>-788546.30127169937</v>
      </c>
      <c r="O278" s="273">
        <v>-755841.60459273809</v>
      </c>
      <c r="P278" s="380">
        <v>-750493.89775389875</v>
      </c>
      <c r="Q278" s="381">
        <f t="shared" si="24"/>
        <v>2.2097962143964209</v>
      </c>
      <c r="R278" s="362">
        <v>11</v>
      </c>
    </row>
    <row r="279" spans="1:18" ht="14.4">
      <c r="A279">
        <v>858</v>
      </c>
      <c r="B279" t="s">
        <v>273</v>
      </c>
      <c r="C279" s="311">
        <v>39718</v>
      </c>
      <c r="D279" s="260">
        <v>132197054.90933673</v>
      </c>
      <c r="E279" s="264">
        <v>132782336.09009084</v>
      </c>
      <c r="F279" s="372">
        <v>129363433</v>
      </c>
      <c r="G279" s="253">
        <f t="shared" si="25"/>
        <v>-3418903.0900908411</v>
      </c>
      <c r="H279" s="254">
        <f t="shared" si="26"/>
        <v>-2.574817698470952E-2</v>
      </c>
      <c r="I279" s="384">
        <f t="shared" si="23"/>
        <v>-86.079437285131206</v>
      </c>
      <c r="J279" s="269">
        <v>2487034.7863207255</v>
      </c>
      <c r="K279" s="270">
        <v>2135648.7958844989</v>
      </c>
      <c r="L279" s="371">
        <v>4186990.4005118897</v>
      </c>
      <c r="M279" s="271">
        <f t="shared" si="27"/>
        <v>51.647656091127217</v>
      </c>
      <c r="N279" s="272">
        <v>827785.34779093298</v>
      </c>
      <c r="O279" s="273">
        <v>597367.29408655327</v>
      </c>
      <c r="P279" s="380">
        <v>1964928.3638382002</v>
      </c>
      <c r="Q279" s="381">
        <f t="shared" si="24"/>
        <v>34.431770727419476</v>
      </c>
      <c r="R279" s="362">
        <v>1</v>
      </c>
    </row>
    <row r="280" spans="1:18" ht="14.4">
      <c r="A280">
        <v>859</v>
      </c>
      <c r="B280" t="s">
        <v>274</v>
      </c>
      <c r="C280" s="311">
        <v>6593</v>
      </c>
      <c r="D280" s="260">
        <v>22926797.170474354</v>
      </c>
      <c r="E280" s="264">
        <v>22506357.847194593</v>
      </c>
      <c r="F280" s="372">
        <v>22390855</v>
      </c>
      <c r="G280" s="253">
        <f t="shared" si="25"/>
        <v>-115502.8471945934</v>
      </c>
      <c r="H280" s="254">
        <f t="shared" si="26"/>
        <v>-5.1320097182668218E-3</v>
      </c>
      <c r="I280" s="384">
        <f t="shared" si="23"/>
        <v>-17.519012163596756</v>
      </c>
      <c r="J280" s="269">
        <v>-1591538.826485574</v>
      </c>
      <c r="K280" s="270">
        <v>-1339268.1843567831</v>
      </c>
      <c r="L280" s="371">
        <v>-1269966.4205834512</v>
      </c>
      <c r="M280" s="271">
        <f t="shared" si="27"/>
        <v>10.511415709590761</v>
      </c>
      <c r="N280" s="272">
        <v>-1816796.2250790051</v>
      </c>
      <c r="O280" s="273">
        <v>-1648740.3347722925</v>
      </c>
      <c r="P280" s="380">
        <v>-1602539.1589233917</v>
      </c>
      <c r="Q280" s="381">
        <f t="shared" si="24"/>
        <v>7.0076104730624609</v>
      </c>
      <c r="R280" s="362">
        <v>17</v>
      </c>
    </row>
    <row r="281" spans="1:18" ht="14.4">
      <c r="A281">
        <v>886</v>
      </c>
      <c r="B281" t="s">
        <v>275</v>
      </c>
      <c r="C281" s="311">
        <v>12669</v>
      </c>
      <c r="D281" s="260">
        <v>48642664.341051333</v>
      </c>
      <c r="E281" s="264">
        <v>48029325.928094298</v>
      </c>
      <c r="F281" s="372">
        <v>47987251</v>
      </c>
      <c r="G281" s="253">
        <f t="shared" si="25"/>
        <v>-42074.928094297647</v>
      </c>
      <c r="H281" s="254">
        <f t="shared" si="26"/>
        <v>-8.7602578802144541E-4</v>
      </c>
      <c r="I281" s="384">
        <f t="shared" si="23"/>
        <v>-3.3210930692475844</v>
      </c>
      <c r="J281" s="269">
        <v>-534326.5675859456</v>
      </c>
      <c r="K281" s="270">
        <v>-166297.76628323796</v>
      </c>
      <c r="L281" s="371">
        <v>-141052.78831426238</v>
      </c>
      <c r="M281" s="271">
        <f t="shared" si="27"/>
        <v>1.9926575080097546</v>
      </c>
      <c r="N281" s="272">
        <v>-826780.32890435145</v>
      </c>
      <c r="O281" s="273">
        <v>-581882.84776891186</v>
      </c>
      <c r="P281" s="380">
        <v>-565052.86245624186</v>
      </c>
      <c r="Q281" s="381">
        <f t="shared" si="24"/>
        <v>1.3284383386747181</v>
      </c>
      <c r="R281" s="362">
        <v>4</v>
      </c>
    </row>
    <row r="282" spans="1:18" ht="14.4">
      <c r="A282">
        <v>887</v>
      </c>
      <c r="B282" t="s">
        <v>276</v>
      </c>
      <c r="C282" s="311">
        <v>4669</v>
      </c>
      <c r="D282" s="260">
        <v>21524159.148707118</v>
      </c>
      <c r="E282" s="264">
        <v>21885532.581845619</v>
      </c>
      <c r="F282" s="372">
        <v>21866477</v>
      </c>
      <c r="G282" s="253">
        <f t="shared" si="25"/>
        <v>-19055.581845618784</v>
      </c>
      <c r="H282" s="254">
        <f t="shared" si="26"/>
        <v>-8.706930834036764E-4</v>
      </c>
      <c r="I282" s="384">
        <f t="shared" si="23"/>
        <v>-4.0812983177594315</v>
      </c>
      <c r="J282" s="269">
        <v>-207635.47978009735</v>
      </c>
      <c r="K282" s="270">
        <v>-424462.92114020983</v>
      </c>
      <c r="L282" s="371">
        <v>-413029.62838200323</v>
      </c>
      <c r="M282" s="271">
        <f t="shared" si="27"/>
        <v>2.4487669218690522</v>
      </c>
      <c r="N282" s="272">
        <v>-57867.185681172916</v>
      </c>
      <c r="O282" s="273">
        <v>-202359.06410257693</v>
      </c>
      <c r="P282" s="380">
        <v>-194736.86893043312</v>
      </c>
      <c r="Q282" s="381">
        <f t="shared" si="24"/>
        <v>1.6325112812473355</v>
      </c>
      <c r="R282" s="362">
        <v>6</v>
      </c>
    </row>
    <row r="283" spans="1:18" ht="14.4">
      <c r="A283">
        <v>889</v>
      </c>
      <c r="B283" t="s">
        <v>277</v>
      </c>
      <c r="C283" s="311">
        <v>2568</v>
      </c>
      <c r="D283" s="260">
        <v>12022341.204935184</v>
      </c>
      <c r="E283" s="264">
        <v>11914566.232976066</v>
      </c>
      <c r="F283" s="372">
        <v>11836195</v>
      </c>
      <c r="G283" s="253">
        <f t="shared" si="25"/>
        <v>-78371.232976065949</v>
      </c>
      <c r="H283" s="254">
        <f t="shared" si="26"/>
        <v>-6.5777663612425173E-3</v>
      </c>
      <c r="I283" s="384">
        <f t="shared" si="23"/>
        <v>-30.518392903452472</v>
      </c>
      <c r="J283" s="269">
        <v>977582.7936448477</v>
      </c>
      <c r="K283" s="270">
        <v>1042262.815728248</v>
      </c>
      <c r="L283" s="371">
        <v>1089285.4322706249</v>
      </c>
      <c r="M283" s="271">
        <f t="shared" si="27"/>
        <v>18.310987750146779</v>
      </c>
      <c r="N283" s="272">
        <v>354238.36625619186</v>
      </c>
      <c r="O283" s="273">
        <v>397092.65035534825</v>
      </c>
      <c r="P283" s="380">
        <v>428441.06138360279</v>
      </c>
      <c r="Q283" s="381">
        <f t="shared" si="24"/>
        <v>12.207325166765788</v>
      </c>
      <c r="R283" s="362">
        <v>17</v>
      </c>
    </row>
    <row r="284" spans="1:18" ht="14.4">
      <c r="A284">
        <v>890</v>
      </c>
      <c r="B284" t="s">
        <v>278</v>
      </c>
      <c r="C284" s="311">
        <v>1176</v>
      </c>
      <c r="D284" s="260">
        <v>6954360.2514070245</v>
      </c>
      <c r="E284" s="264">
        <v>6960693.6134524094</v>
      </c>
      <c r="F284" s="372">
        <v>6954597</v>
      </c>
      <c r="G284" s="253">
        <f t="shared" si="25"/>
        <v>-6096.6134524093941</v>
      </c>
      <c r="H284" s="254">
        <f t="shared" si="26"/>
        <v>-8.7586292271605334E-4</v>
      </c>
      <c r="I284" s="384">
        <f t="shared" si="23"/>
        <v>-5.1841951125930219</v>
      </c>
      <c r="J284" s="269">
        <v>119504.00518397168</v>
      </c>
      <c r="K284" s="270">
        <v>115716.00191905792</v>
      </c>
      <c r="L284" s="371">
        <v>119373.96570226965</v>
      </c>
      <c r="M284" s="271">
        <f t="shared" si="27"/>
        <v>3.1105134210984096</v>
      </c>
      <c r="N284" s="272">
        <v>577443.83337277023</v>
      </c>
      <c r="O284" s="273">
        <v>574706.21664481098</v>
      </c>
      <c r="P284" s="380">
        <v>577144.85916695406</v>
      </c>
      <c r="Q284" s="381">
        <f t="shared" si="24"/>
        <v>2.0736756140672479</v>
      </c>
      <c r="R284" s="362">
        <v>19</v>
      </c>
    </row>
    <row r="285" spans="1:18" ht="14.4">
      <c r="A285">
        <v>892</v>
      </c>
      <c r="B285" t="s">
        <v>279</v>
      </c>
      <c r="C285" s="311">
        <v>3634</v>
      </c>
      <c r="D285" s="260">
        <v>11228113.20839053</v>
      </c>
      <c r="E285" s="264">
        <v>11248848.194374403</v>
      </c>
      <c r="F285" s="372">
        <v>11080154</v>
      </c>
      <c r="G285" s="253">
        <f t="shared" si="25"/>
        <v>-168694.19437440298</v>
      </c>
      <c r="H285" s="254">
        <f t="shared" si="26"/>
        <v>-1.4996574890108987E-2</v>
      </c>
      <c r="I285" s="384">
        <f t="shared" si="23"/>
        <v>-46.421077153110346</v>
      </c>
      <c r="J285" s="269">
        <v>288722.43027402594</v>
      </c>
      <c r="K285" s="270">
        <v>276287.01684999</v>
      </c>
      <c r="L285" s="371">
        <v>377503.70580947527</v>
      </c>
      <c r="M285" s="271">
        <f t="shared" si="27"/>
        <v>27.85269371477305</v>
      </c>
      <c r="N285" s="272">
        <v>71417.300230313907</v>
      </c>
      <c r="O285" s="273">
        <v>63028.460967970335</v>
      </c>
      <c r="P285" s="380">
        <v>130506.25360763166</v>
      </c>
      <c r="Q285" s="381">
        <f t="shared" si="24"/>
        <v>18.568462476516597</v>
      </c>
      <c r="R285" s="362">
        <v>13</v>
      </c>
    </row>
    <row r="286" spans="1:18" ht="14.4">
      <c r="A286">
        <v>893</v>
      </c>
      <c r="B286" t="s">
        <v>280</v>
      </c>
      <c r="C286" s="311">
        <v>7497</v>
      </c>
      <c r="D286" s="260">
        <v>30455888.007053927</v>
      </c>
      <c r="E286" s="264">
        <v>30736875.373142906</v>
      </c>
      <c r="F286" s="372">
        <v>30464803</v>
      </c>
      <c r="G286" s="253">
        <f t="shared" si="25"/>
        <v>-272072.37314290553</v>
      </c>
      <c r="H286" s="254">
        <f t="shared" si="26"/>
        <v>-8.8516600936162631E-3</v>
      </c>
      <c r="I286" s="384">
        <f t="shared" si="23"/>
        <v>-36.290832752154934</v>
      </c>
      <c r="J286" s="269">
        <v>-627522.68122144893</v>
      </c>
      <c r="K286" s="270">
        <v>-796114.75169256853</v>
      </c>
      <c r="L286" s="371">
        <v>-632871.37483209744</v>
      </c>
      <c r="M286" s="271">
        <f t="shared" si="27"/>
        <v>21.774493378747646</v>
      </c>
      <c r="N286" s="272">
        <v>-191486.01911852192</v>
      </c>
      <c r="O286" s="273">
        <v>-303886.90265663178</v>
      </c>
      <c r="P286" s="380">
        <v>-195057.98474964002</v>
      </c>
      <c r="Q286" s="381">
        <f t="shared" si="24"/>
        <v>14.516328919166568</v>
      </c>
      <c r="R286" s="362">
        <v>15</v>
      </c>
    </row>
    <row r="287" spans="1:18" ht="14.4">
      <c r="A287">
        <v>895</v>
      </c>
      <c r="B287" t="s">
        <v>281</v>
      </c>
      <c r="C287" s="311">
        <v>15463</v>
      </c>
      <c r="D287" s="260">
        <v>63871735.439765796</v>
      </c>
      <c r="E287" s="264">
        <v>63489405.524746329</v>
      </c>
      <c r="F287" s="372">
        <v>63434021</v>
      </c>
      <c r="G287" s="253">
        <f t="shared" si="25"/>
        <v>-55384.524746328592</v>
      </c>
      <c r="H287" s="254">
        <f t="shared" si="26"/>
        <v>-8.7234278362775515E-4</v>
      </c>
      <c r="I287" s="384">
        <f t="shared" si="23"/>
        <v>-3.5817451171395325</v>
      </c>
      <c r="J287" s="269">
        <v>824573.90924913436</v>
      </c>
      <c r="K287" s="270">
        <v>1053960.0841550005</v>
      </c>
      <c r="L287" s="371">
        <v>1087190.5307428802</v>
      </c>
      <c r="M287" s="271">
        <f t="shared" si="27"/>
        <v>2.1490297217797112</v>
      </c>
      <c r="N287" s="272">
        <v>1531202.1685080451</v>
      </c>
      <c r="O287" s="273">
        <v>1684334.3281758071</v>
      </c>
      <c r="P287" s="380">
        <v>1706487.9592344095</v>
      </c>
      <c r="Q287" s="381">
        <f t="shared" si="24"/>
        <v>1.4326864811875031</v>
      </c>
      <c r="R287" s="362">
        <v>2</v>
      </c>
    </row>
    <row r="288" spans="1:18" ht="14.4">
      <c r="A288">
        <v>905</v>
      </c>
      <c r="B288" t="s">
        <v>282</v>
      </c>
      <c r="C288" s="311">
        <v>67615</v>
      </c>
      <c r="D288" s="260">
        <v>255074583.12809682</v>
      </c>
      <c r="E288" s="264">
        <v>260526758.06833771</v>
      </c>
      <c r="F288" s="372">
        <v>257591456</v>
      </c>
      <c r="G288" s="253">
        <f t="shared" si="25"/>
        <v>-2935302.0683377087</v>
      </c>
      <c r="H288" s="254">
        <f t="shared" si="26"/>
        <v>-1.1266796892961612E-2</v>
      </c>
      <c r="I288" s="384">
        <f t="shared" si="23"/>
        <v>-43.411995390633862</v>
      </c>
      <c r="J288" s="269">
        <v>-8472429.407875143</v>
      </c>
      <c r="K288" s="270">
        <v>-11743705.557396069</v>
      </c>
      <c r="L288" s="371">
        <v>-9982524.3593746722</v>
      </c>
      <c r="M288" s="271">
        <f t="shared" si="27"/>
        <v>26.047196598704385</v>
      </c>
      <c r="N288" s="272">
        <v>-3166228.8408458158</v>
      </c>
      <c r="O288" s="273">
        <v>-5347588.7484081527</v>
      </c>
      <c r="P288" s="380">
        <v>-4173467.9497271087</v>
      </c>
      <c r="Q288" s="381">
        <f t="shared" si="24"/>
        <v>17.364797732471256</v>
      </c>
      <c r="R288" s="362">
        <v>15</v>
      </c>
    </row>
    <row r="289" spans="1:18" ht="14.4">
      <c r="A289">
        <v>908</v>
      </c>
      <c r="B289" t="s">
        <v>283</v>
      </c>
      <c r="C289" s="311">
        <v>20695</v>
      </c>
      <c r="D289" s="260">
        <v>82556340.543957978</v>
      </c>
      <c r="E289" s="264">
        <v>85368338.674055919</v>
      </c>
      <c r="F289" s="372">
        <v>85026523</v>
      </c>
      <c r="G289" s="253">
        <f t="shared" si="25"/>
        <v>-341815.67405591905</v>
      </c>
      <c r="H289" s="254">
        <f t="shared" si="26"/>
        <v>-4.0040099100557922E-3</v>
      </c>
      <c r="I289" s="384">
        <f t="shared" si="23"/>
        <v>-16.516824066485579</v>
      </c>
      <c r="J289" s="269">
        <v>1285905.0545452489</v>
      </c>
      <c r="K289" s="270">
        <v>-401261.62304787594</v>
      </c>
      <c r="L289" s="371">
        <v>-196172.36368123142</v>
      </c>
      <c r="M289" s="271">
        <f t="shared" si="27"/>
        <v>9.9100874301350341</v>
      </c>
      <c r="N289" s="272">
        <v>1249969.9709115387</v>
      </c>
      <c r="O289" s="273">
        <v>124623.21835316443</v>
      </c>
      <c r="P289" s="380">
        <v>261349.39126429276</v>
      </c>
      <c r="Q289" s="381">
        <f t="shared" si="24"/>
        <v>6.6067249534249006</v>
      </c>
      <c r="R289" s="362">
        <v>6</v>
      </c>
    </row>
    <row r="290" spans="1:18" ht="14.4">
      <c r="A290">
        <v>915</v>
      </c>
      <c r="B290" t="s">
        <v>284</v>
      </c>
      <c r="C290" s="311">
        <v>19973</v>
      </c>
      <c r="D290" s="260">
        <v>98607796.464011312</v>
      </c>
      <c r="E290" s="264">
        <v>98270021.788599849</v>
      </c>
      <c r="F290" s="372">
        <v>98183840</v>
      </c>
      <c r="G290" s="253">
        <f t="shared" si="25"/>
        <v>-86181.788599848747</v>
      </c>
      <c r="H290" s="254">
        <f t="shared" si="26"/>
        <v>-8.769896152587051E-4</v>
      </c>
      <c r="I290" s="384">
        <f t="shared" si="23"/>
        <v>-4.3149145646547211</v>
      </c>
      <c r="J290" s="269">
        <v>519166.72017882176</v>
      </c>
      <c r="K290" s="270">
        <v>721924.57099062041</v>
      </c>
      <c r="L290" s="371">
        <v>773633.93252304895</v>
      </c>
      <c r="M290" s="271">
        <f t="shared" si="27"/>
        <v>2.5889631769102555</v>
      </c>
      <c r="N290" s="272">
        <v>865412.26053147286</v>
      </c>
      <c r="O290" s="273">
        <v>998940.08850718837</v>
      </c>
      <c r="P290" s="380">
        <v>1033412.9961954993</v>
      </c>
      <c r="Q290" s="381">
        <f t="shared" si="24"/>
        <v>1.7259754512747685</v>
      </c>
      <c r="R290" s="362">
        <v>11</v>
      </c>
    </row>
    <row r="291" spans="1:18" ht="14.4">
      <c r="A291">
        <v>918</v>
      </c>
      <c r="B291" t="s">
        <v>285</v>
      </c>
      <c r="C291" s="311">
        <v>2271</v>
      </c>
      <c r="D291" s="260">
        <v>9974479.2919038758</v>
      </c>
      <c r="E291" s="264">
        <v>9999629.4842518773</v>
      </c>
      <c r="F291" s="372">
        <v>9990925</v>
      </c>
      <c r="G291" s="253">
        <f t="shared" si="25"/>
        <v>-8704.484251877293</v>
      </c>
      <c r="H291" s="254">
        <f t="shared" si="26"/>
        <v>-8.7048067786768795E-4</v>
      </c>
      <c r="I291" s="384">
        <f t="shared" si="23"/>
        <v>-3.8328860642348275</v>
      </c>
      <c r="J291" s="269">
        <v>-50426.908010690902</v>
      </c>
      <c r="K291" s="270">
        <v>-65510.01395556589</v>
      </c>
      <c r="L291" s="371">
        <v>-60287.279328028912</v>
      </c>
      <c r="M291" s="271">
        <f t="shared" si="27"/>
        <v>2.2997510469119233</v>
      </c>
      <c r="N291" s="272">
        <v>-13395.547478323122</v>
      </c>
      <c r="O291" s="273">
        <v>-23574.805462416254</v>
      </c>
      <c r="P291" s="380">
        <v>-20092.982377388667</v>
      </c>
      <c r="Q291" s="381">
        <f t="shared" si="24"/>
        <v>1.5331673646092412</v>
      </c>
      <c r="R291" s="362">
        <v>2</v>
      </c>
    </row>
    <row r="292" spans="1:18" ht="14.4">
      <c r="A292">
        <v>921</v>
      </c>
      <c r="B292" t="s">
        <v>286</v>
      </c>
      <c r="C292" s="311">
        <v>1941</v>
      </c>
      <c r="D292" s="260">
        <v>12342348.842146285</v>
      </c>
      <c r="E292" s="264">
        <v>12005762.640157722</v>
      </c>
      <c r="F292" s="372">
        <v>11913748</v>
      </c>
      <c r="G292" s="253">
        <f t="shared" si="25"/>
        <v>-92014.640157721937</v>
      </c>
      <c r="H292" s="254">
        <f t="shared" si="26"/>
        <v>-7.6642061746202512E-3</v>
      </c>
      <c r="I292" s="384">
        <f t="shared" si="23"/>
        <v>-47.405790910727426</v>
      </c>
      <c r="J292" s="269">
        <v>492864.53945027624</v>
      </c>
      <c r="K292" s="270">
        <v>694825.65779123851</v>
      </c>
      <c r="L292" s="371">
        <v>750034.47577336105</v>
      </c>
      <c r="M292" s="271">
        <f t="shared" si="27"/>
        <v>28.443492005215113</v>
      </c>
      <c r="N292" s="272">
        <v>-56439.522818091667</v>
      </c>
      <c r="O292" s="273">
        <v>78035.17943951115</v>
      </c>
      <c r="P292" s="380">
        <v>114841.058094263</v>
      </c>
      <c r="Q292" s="381">
        <f t="shared" si="24"/>
        <v>18.962328003478543</v>
      </c>
      <c r="R292" s="362">
        <v>11</v>
      </c>
    </row>
    <row r="293" spans="1:18" ht="14.4">
      <c r="A293">
        <v>922</v>
      </c>
      <c r="B293" t="s">
        <v>287</v>
      </c>
      <c r="C293" s="311">
        <v>4444</v>
      </c>
      <c r="D293" s="260">
        <v>15043741.554322096</v>
      </c>
      <c r="E293" s="264">
        <v>14783008.021031629</v>
      </c>
      <c r="F293" s="372">
        <v>14850355</v>
      </c>
      <c r="G293" s="253">
        <f t="shared" si="25"/>
        <v>67346.978968370706</v>
      </c>
      <c r="H293" s="254">
        <f t="shared" si="26"/>
        <v>4.5557019838287898E-3</v>
      </c>
      <c r="I293" s="384">
        <f t="shared" si="23"/>
        <v>15.154585726456055</v>
      </c>
      <c r="J293" s="269">
        <v>-433863.17385756993</v>
      </c>
      <c r="K293" s="270">
        <v>-277440.15797350585</v>
      </c>
      <c r="L293" s="371">
        <v>-317848.16307317681</v>
      </c>
      <c r="M293" s="271">
        <f t="shared" si="27"/>
        <v>-9.0927104184678136</v>
      </c>
      <c r="N293" s="272">
        <v>-413867.62787282886</v>
      </c>
      <c r="O293" s="273">
        <v>-309283.39583390584</v>
      </c>
      <c r="P293" s="380">
        <v>-336222.06590034679</v>
      </c>
      <c r="Q293" s="381">
        <f t="shared" si="24"/>
        <v>-6.0618069456437764</v>
      </c>
      <c r="R293" s="362">
        <v>6</v>
      </c>
    </row>
    <row r="294" spans="1:18" ht="14.4">
      <c r="A294">
        <v>924</v>
      </c>
      <c r="B294" t="s">
        <v>288</v>
      </c>
      <c r="C294" s="311">
        <v>3004</v>
      </c>
      <c r="D294" s="260">
        <v>14693631.930442393</v>
      </c>
      <c r="E294" s="264">
        <v>14549943.563930951</v>
      </c>
      <c r="F294" s="372">
        <v>14537202</v>
      </c>
      <c r="G294" s="253">
        <f t="shared" si="25"/>
        <v>-12741.563930951059</v>
      </c>
      <c r="H294" s="254">
        <f t="shared" si="26"/>
        <v>-8.7571225791811087E-4</v>
      </c>
      <c r="I294" s="384">
        <f t="shared" si="23"/>
        <v>-4.2415326001834419</v>
      </c>
      <c r="J294" s="269">
        <v>-206122.41685213419</v>
      </c>
      <c r="K294" s="270">
        <v>-119891.45469181852</v>
      </c>
      <c r="L294" s="371">
        <v>-112246.7554178655</v>
      </c>
      <c r="M294" s="271">
        <f t="shared" si="27"/>
        <v>2.5448399713558674</v>
      </c>
      <c r="N294" s="272">
        <v>-369151.36498249811</v>
      </c>
      <c r="O294" s="273">
        <v>-311981.08828586078</v>
      </c>
      <c r="P294" s="380">
        <v>-306884.62210322125</v>
      </c>
      <c r="Q294" s="381">
        <f t="shared" si="24"/>
        <v>1.6965599809053034</v>
      </c>
      <c r="R294" s="362">
        <v>16</v>
      </c>
    </row>
    <row r="295" spans="1:18" ht="14.4">
      <c r="A295">
        <v>925</v>
      </c>
      <c r="B295" t="s">
        <v>289</v>
      </c>
      <c r="C295" s="311">
        <v>3490</v>
      </c>
      <c r="D295" s="260">
        <v>14569407.249762855</v>
      </c>
      <c r="E295" s="264">
        <v>14224426.879373876</v>
      </c>
      <c r="F295" s="372">
        <v>14211929</v>
      </c>
      <c r="G295" s="253">
        <f t="shared" si="25"/>
        <v>-12497.879373876378</v>
      </c>
      <c r="H295" s="254">
        <f t="shared" si="26"/>
        <v>-8.7862094408871561E-4</v>
      </c>
      <c r="I295" s="384">
        <f t="shared" si="23"/>
        <v>-3.5810542618556958</v>
      </c>
      <c r="J295" s="269">
        <v>964554.08980234561</v>
      </c>
      <c r="K295" s="270">
        <v>1171553.0129345662</v>
      </c>
      <c r="L295" s="371">
        <v>1179051.7818548291</v>
      </c>
      <c r="M295" s="271">
        <f t="shared" si="27"/>
        <v>2.1486443897601175</v>
      </c>
      <c r="N295" s="272">
        <v>756434.14729145542</v>
      </c>
      <c r="O295" s="273">
        <v>894244.34939272143</v>
      </c>
      <c r="P295" s="380">
        <v>899243.5286729018</v>
      </c>
      <c r="Q295" s="381">
        <f t="shared" si="24"/>
        <v>1.4324295931748905</v>
      </c>
      <c r="R295" s="362">
        <v>11</v>
      </c>
    </row>
    <row r="296" spans="1:18" ht="14.4">
      <c r="A296">
        <v>927</v>
      </c>
      <c r="B296" t="s">
        <v>290</v>
      </c>
      <c r="C296" s="311">
        <v>29239</v>
      </c>
      <c r="D296" s="260">
        <v>98345347.079872102</v>
      </c>
      <c r="E296" s="264">
        <v>96466154.083969265</v>
      </c>
      <c r="F296" s="372">
        <v>96381926</v>
      </c>
      <c r="G296" s="253">
        <f t="shared" si="25"/>
        <v>-84228.083969265223</v>
      </c>
      <c r="H296" s="254">
        <f t="shared" si="26"/>
        <v>-8.7313612498689046E-4</v>
      </c>
      <c r="I296" s="384">
        <f t="shared" si="23"/>
        <v>-2.8806759454586417</v>
      </c>
      <c r="J296" s="269">
        <v>-1183608.67459025</v>
      </c>
      <c r="K296" s="270">
        <v>-56093.811421952822</v>
      </c>
      <c r="L296" s="371">
        <v>-5557.1046756499763</v>
      </c>
      <c r="M296" s="271">
        <f t="shared" si="27"/>
        <v>1.7284006548207136</v>
      </c>
      <c r="N296" s="272">
        <v>103457.98705784844</v>
      </c>
      <c r="O296" s="273">
        <v>855151.07245488896</v>
      </c>
      <c r="P296" s="380">
        <v>888842.21028579981</v>
      </c>
      <c r="Q296" s="381">
        <f t="shared" si="24"/>
        <v>1.1522671032152554</v>
      </c>
      <c r="R296" s="362">
        <v>1</v>
      </c>
    </row>
    <row r="297" spans="1:18" ht="14.4">
      <c r="A297">
        <v>931</v>
      </c>
      <c r="B297" t="s">
        <v>291</v>
      </c>
      <c r="C297" s="311">
        <v>6070</v>
      </c>
      <c r="D297" s="260">
        <v>30693954.3052462</v>
      </c>
      <c r="E297" s="264">
        <v>28709659.535774622</v>
      </c>
      <c r="F297" s="372">
        <v>28945217</v>
      </c>
      <c r="G297" s="253">
        <f t="shared" si="25"/>
        <v>235557.46422537789</v>
      </c>
      <c r="H297" s="254">
        <f t="shared" si="26"/>
        <v>8.2048156625422076E-3</v>
      </c>
      <c r="I297" s="384">
        <f t="shared" si="23"/>
        <v>38.806831009123208</v>
      </c>
      <c r="J297" s="269">
        <v>2436275.0793183893</v>
      </c>
      <c r="K297" s="270">
        <v>3626863.0738060228</v>
      </c>
      <c r="L297" s="371">
        <v>3485528.4450906515</v>
      </c>
      <c r="M297" s="271">
        <f t="shared" si="27"/>
        <v>-23.284123346848641</v>
      </c>
      <c r="N297" s="272">
        <v>1716352.4846798589</v>
      </c>
      <c r="O297" s="273">
        <v>2509881.1027726335</v>
      </c>
      <c r="P297" s="380">
        <v>2415658.0169623923</v>
      </c>
      <c r="Q297" s="381">
        <f t="shared" si="24"/>
        <v>-15.522748897898071</v>
      </c>
      <c r="R297" s="362">
        <v>13</v>
      </c>
    </row>
    <row r="298" spans="1:18" ht="14.4">
      <c r="A298">
        <v>934</v>
      </c>
      <c r="B298" t="s">
        <v>292</v>
      </c>
      <c r="C298" s="311">
        <v>2756</v>
      </c>
      <c r="D298" s="260">
        <v>12474426.335443003</v>
      </c>
      <c r="E298" s="264">
        <v>12607966.739484962</v>
      </c>
      <c r="F298" s="372">
        <v>12596948</v>
      </c>
      <c r="G298" s="253">
        <f t="shared" si="25"/>
        <v>-11018.739484962076</v>
      </c>
      <c r="H298" s="254">
        <f t="shared" si="26"/>
        <v>-8.739505514758515E-4</v>
      </c>
      <c r="I298" s="384">
        <f t="shared" si="23"/>
        <v>-3.9980912499862393</v>
      </c>
      <c r="J298" s="269">
        <v>409813.59544919158</v>
      </c>
      <c r="K298" s="270">
        <v>329698.51586891845</v>
      </c>
      <c r="L298" s="371">
        <v>336309.764575137</v>
      </c>
      <c r="M298" s="271">
        <f t="shared" si="27"/>
        <v>2.398856569745484</v>
      </c>
      <c r="N298" s="272">
        <v>91106.442690656535</v>
      </c>
      <c r="O298" s="273">
        <v>37534.486359578485</v>
      </c>
      <c r="P298" s="380">
        <v>41941.985497061847</v>
      </c>
      <c r="Q298" s="381">
        <f t="shared" si="24"/>
        <v>1.599237713165226</v>
      </c>
      <c r="R298" s="362">
        <v>14</v>
      </c>
    </row>
    <row r="299" spans="1:18" ht="14.4">
      <c r="A299">
        <v>935</v>
      </c>
      <c r="B299" t="s">
        <v>293</v>
      </c>
      <c r="C299" s="311">
        <v>3040</v>
      </c>
      <c r="D299" s="260">
        <v>14360719.643006233</v>
      </c>
      <c r="E299" s="264">
        <v>14131031.468813326</v>
      </c>
      <c r="F299" s="372">
        <v>14077422</v>
      </c>
      <c r="G299" s="253">
        <f t="shared" si="25"/>
        <v>-53609.46881332621</v>
      </c>
      <c r="H299" s="254">
        <f t="shared" si="26"/>
        <v>-3.7937406714888692E-3</v>
      </c>
      <c r="I299" s="384">
        <f t="shared" si="23"/>
        <v>-17.634693688594147</v>
      </c>
      <c r="J299" s="269">
        <v>-1384.6995544617216</v>
      </c>
      <c r="K299" s="270">
        <v>136442.51767940156</v>
      </c>
      <c r="L299" s="371">
        <v>168608.49134791258</v>
      </c>
      <c r="M299" s="271">
        <f t="shared" si="27"/>
        <v>10.580912390957574</v>
      </c>
      <c r="N299" s="272">
        <v>141505.90552974556</v>
      </c>
      <c r="O299" s="273">
        <v>233137.81783763564</v>
      </c>
      <c r="P299" s="380">
        <v>254581.80028331411</v>
      </c>
      <c r="Q299" s="381">
        <f t="shared" si="24"/>
        <v>7.0539415939731809</v>
      </c>
      <c r="R299" s="362">
        <v>8</v>
      </c>
    </row>
    <row r="300" spans="1:18" ht="14.4">
      <c r="A300">
        <v>936</v>
      </c>
      <c r="B300" t="s">
        <v>294</v>
      </c>
      <c r="C300" s="311">
        <v>6465</v>
      </c>
      <c r="D300" s="260">
        <v>32090484.784231905</v>
      </c>
      <c r="E300" s="264">
        <v>32690735.874869056</v>
      </c>
      <c r="F300" s="372">
        <v>32661725</v>
      </c>
      <c r="G300" s="253">
        <f t="shared" si="25"/>
        <v>-29010.874869056046</v>
      </c>
      <c r="H300" s="254">
        <f t="shared" si="26"/>
        <v>-8.8743413363656046E-4</v>
      </c>
      <c r="I300" s="384">
        <f t="shared" si="23"/>
        <v>-4.48737430302491</v>
      </c>
      <c r="J300" s="269">
        <v>2496536.9565103459</v>
      </c>
      <c r="K300" s="270">
        <v>2136402.3985461933</v>
      </c>
      <c r="L300" s="371">
        <v>2153809.1112912162</v>
      </c>
      <c r="M300" s="271">
        <f t="shared" si="27"/>
        <v>2.6924536341876193</v>
      </c>
      <c r="N300" s="272">
        <v>1345893.1229531642</v>
      </c>
      <c r="O300" s="273">
        <v>1105519.0012991361</v>
      </c>
      <c r="P300" s="380">
        <v>1117123.4764624948</v>
      </c>
      <c r="Q300" s="381">
        <f t="shared" si="24"/>
        <v>1.7949690894599737</v>
      </c>
      <c r="R300" s="362">
        <v>6</v>
      </c>
    </row>
    <row r="301" spans="1:18" ht="14.4">
      <c r="A301">
        <v>946</v>
      </c>
      <c r="B301" t="s">
        <v>295</v>
      </c>
      <c r="C301" s="311">
        <v>6376</v>
      </c>
      <c r="D301" s="260">
        <v>26474464.144938238</v>
      </c>
      <c r="E301" s="264">
        <v>25015241.754161797</v>
      </c>
      <c r="F301" s="372">
        <v>26574278</v>
      </c>
      <c r="G301" s="253">
        <f t="shared" si="25"/>
        <v>1559036.2458382025</v>
      </c>
      <c r="H301" s="254">
        <f t="shared" si="26"/>
        <v>6.2323453083511574E-2</v>
      </c>
      <c r="I301" s="384">
        <f t="shared" si="23"/>
        <v>244.51634972368296</v>
      </c>
      <c r="J301" s="269">
        <v>-69238.727095952665</v>
      </c>
      <c r="K301" s="270">
        <v>806302.13141631358</v>
      </c>
      <c r="L301" s="371">
        <v>-129119.71376491245</v>
      </c>
      <c r="M301" s="271">
        <f t="shared" si="27"/>
        <v>-146.70982515389366</v>
      </c>
      <c r="N301" s="272">
        <v>248680.01792598719</v>
      </c>
      <c r="O301" s="273">
        <v>832242.74409741897</v>
      </c>
      <c r="P301" s="380">
        <v>208628.18064327849</v>
      </c>
      <c r="Q301" s="381">
        <f t="shared" si="24"/>
        <v>-97.806550102594173</v>
      </c>
      <c r="R301" s="362">
        <v>15</v>
      </c>
    </row>
    <row r="302" spans="1:18" ht="14.4">
      <c r="A302">
        <v>976</v>
      </c>
      <c r="B302" t="s">
        <v>296</v>
      </c>
      <c r="C302" s="311">
        <v>3830</v>
      </c>
      <c r="D302" s="260">
        <v>23176904.448012967</v>
      </c>
      <c r="E302" s="264">
        <v>22904669.135040179</v>
      </c>
      <c r="F302" s="372">
        <v>23001952</v>
      </c>
      <c r="G302" s="253">
        <f t="shared" si="25"/>
        <v>97282.864959821105</v>
      </c>
      <c r="H302" s="254">
        <f t="shared" si="26"/>
        <v>4.2472940511066003E-3</v>
      </c>
      <c r="I302" s="384">
        <f t="shared" si="23"/>
        <v>25.400225838073396</v>
      </c>
      <c r="J302" s="269">
        <v>609999.86583882815</v>
      </c>
      <c r="K302" s="270">
        <v>773359.29094524588</v>
      </c>
      <c r="L302" s="371">
        <v>714989.39707910444</v>
      </c>
      <c r="M302" s="271">
        <f t="shared" si="27"/>
        <v>-15.240181166094372</v>
      </c>
      <c r="N302" s="272">
        <v>315883.86778970098</v>
      </c>
      <c r="O302" s="273">
        <v>424467.90604431677</v>
      </c>
      <c r="P302" s="380">
        <v>385554.64346689451</v>
      </c>
      <c r="Q302" s="381">
        <f t="shared" si="24"/>
        <v>-10.160120777394845</v>
      </c>
      <c r="R302" s="362">
        <v>19</v>
      </c>
    </row>
    <row r="303" spans="1:18" ht="14.4">
      <c r="A303">
        <v>977</v>
      </c>
      <c r="B303" t="s">
        <v>297</v>
      </c>
      <c r="C303" s="311">
        <v>15357</v>
      </c>
      <c r="D303" s="260">
        <v>60502307.118650012</v>
      </c>
      <c r="E303" s="264">
        <v>60520410.63174662</v>
      </c>
      <c r="F303" s="372">
        <v>60367970</v>
      </c>
      <c r="G303" s="253">
        <f t="shared" si="25"/>
        <v>-152440.63174661994</v>
      </c>
      <c r="H303" s="254">
        <f t="shared" si="26"/>
        <v>-2.5188300964147062E-3</v>
      </c>
      <c r="I303" s="384">
        <f t="shared" si="23"/>
        <v>-9.9264590575385778</v>
      </c>
      <c r="J303" s="269">
        <v>-60573.918385576966</v>
      </c>
      <c r="K303" s="270">
        <v>-71439.520232758659</v>
      </c>
      <c r="L303" s="371">
        <v>20025.058790852534</v>
      </c>
      <c r="M303" s="271">
        <f t="shared" si="27"/>
        <v>5.9558884563138106</v>
      </c>
      <c r="N303" s="272">
        <v>-408394.49690884101</v>
      </c>
      <c r="O303" s="273">
        <v>-415576.49428210995</v>
      </c>
      <c r="P303" s="380">
        <v>-354600.10826635326</v>
      </c>
      <c r="Q303" s="381">
        <f t="shared" si="24"/>
        <v>3.9705923042102427</v>
      </c>
      <c r="R303" s="362">
        <v>17</v>
      </c>
    </row>
    <row r="304" spans="1:18" ht="14.4">
      <c r="A304">
        <v>980</v>
      </c>
      <c r="B304" t="s">
        <v>298</v>
      </c>
      <c r="C304" s="311">
        <v>33533</v>
      </c>
      <c r="D304" s="260">
        <v>106039937.80224605</v>
      </c>
      <c r="E304" s="264">
        <v>106753281.38032535</v>
      </c>
      <c r="F304" s="372">
        <v>106659898</v>
      </c>
      <c r="G304" s="253">
        <f t="shared" si="25"/>
        <v>-93383.380325347185</v>
      </c>
      <c r="H304" s="254">
        <f t="shared" si="26"/>
        <v>-8.7475887502374953E-4</v>
      </c>
      <c r="I304" s="384">
        <f t="shared" si="23"/>
        <v>-2.7848203359480865</v>
      </c>
      <c r="J304" s="269">
        <v>-62703.91624709098</v>
      </c>
      <c r="K304" s="270">
        <v>-490734.72712584567</v>
      </c>
      <c r="L304" s="371">
        <v>-434704.46374581836</v>
      </c>
      <c r="M304" s="271">
        <f t="shared" si="27"/>
        <v>1.6708992151023565</v>
      </c>
      <c r="N304" s="272">
        <v>-948007.07198615419</v>
      </c>
      <c r="O304" s="273">
        <v>-1232925.1437566024</v>
      </c>
      <c r="P304" s="380">
        <v>-1195571.6348365312</v>
      </c>
      <c r="Q304" s="381">
        <f t="shared" si="24"/>
        <v>1.1139328100698171</v>
      </c>
      <c r="R304" s="362">
        <v>6</v>
      </c>
    </row>
    <row r="305" spans="1:18" ht="14.4">
      <c r="A305">
        <v>981</v>
      </c>
      <c r="B305" t="s">
        <v>299</v>
      </c>
      <c r="C305" s="311">
        <v>2282</v>
      </c>
      <c r="D305" s="260">
        <v>8712838.6713965088</v>
      </c>
      <c r="E305" s="264">
        <v>8740460.9345091879</v>
      </c>
      <c r="F305" s="372">
        <v>8487364</v>
      </c>
      <c r="G305" s="253">
        <f t="shared" si="25"/>
        <v>-253096.93450918794</v>
      </c>
      <c r="H305" s="254">
        <f t="shared" si="26"/>
        <v>-2.8956932180762656E-2</v>
      </c>
      <c r="I305" s="384">
        <f t="shared" si="23"/>
        <v>-110.91013782173003</v>
      </c>
      <c r="J305" s="269">
        <v>320344.08370615816</v>
      </c>
      <c r="K305" s="270">
        <v>303780.61352688877</v>
      </c>
      <c r="L305" s="371">
        <v>455638.53422491642</v>
      </c>
      <c r="M305" s="271">
        <f t="shared" si="27"/>
        <v>66.545977518855238</v>
      </c>
      <c r="N305" s="272">
        <v>141844.8768570988</v>
      </c>
      <c r="O305" s="273">
        <v>130627.85247476186</v>
      </c>
      <c r="P305" s="380">
        <v>231866.46627345079</v>
      </c>
      <c r="Q305" s="381">
        <f t="shared" si="24"/>
        <v>44.363985012571831</v>
      </c>
      <c r="R305" s="362">
        <v>5</v>
      </c>
    </row>
    <row r="306" spans="1:18" ht="14.4">
      <c r="A306">
        <v>989</v>
      </c>
      <c r="B306" t="s">
        <v>300</v>
      </c>
      <c r="C306" s="311">
        <v>5484</v>
      </c>
      <c r="D306" s="260">
        <v>28475613.905615512</v>
      </c>
      <c r="E306" s="264">
        <v>28628669.898399472</v>
      </c>
      <c r="F306" s="372">
        <v>28603695</v>
      </c>
      <c r="G306" s="253">
        <f t="shared" si="25"/>
        <v>-24974.898399472237</v>
      </c>
      <c r="H306" s="254">
        <f t="shared" si="26"/>
        <v>-8.7237369001444583E-4</v>
      </c>
      <c r="I306" s="384">
        <f t="shared" si="23"/>
        <v>-4.5541390225149954</v>
      </c>
      <c r="J306" s="269">
        <v>-779524.71954086318</v>
      </c>
      <c r="K306" s="270">
        <v>-871344.70607507485</v>
      </c>
      <c r="L306" s="371">
        <v>-856359.96821526811</v>
      </c>
      <c r="M306" s="271">
        <f t="shared" si="27"/>
        <v>2.7324467286299678</v>
      </c>
      <c r="N306" s="272">
        <v>-462239.63386356074</v>
      </c>
      <c r="O306" s="273">
        <v>-523693.42542970815</v>
      </c>
      <c r="P306" s="380">
        <v>-513703.6001898286</v>
      </c>
      <c r="Q306" s="381">
        <f t="shared" si="24"/>
        <v>1.821631152421507</v>
      </c>
      <c r="R306" s="362">
        <v>14</v>
      </c>
    </row>
    <row r="307" spans="1:18" ht="14.4">
      <c r="A307">
        <v>992</v>
      </c>
      <c r="B307" t="s">
        <v>301</v>
      </c>
      <c r="C307" s="311">
        <v>18318</v>
      </c>
      <c r="D307" s="260">
        <v>74199831.782257453</v>
      </c>
      <c r="E307" s="264">
        <v>75991035.807705</v>
      </c>
      <c r="F307" s="372">
        <v>75924506</v>
      </c>
      <c r="G307" s="253">
        <f t="shared" si="25"/>
        <v>-66529.807705000043</v>
      </c>
      <c r="H307" s="254">
        <f t="shared" si="26"/>
        <v>-8.7549547124681187E-4</v>
      </c>
      <c r="I307" s="384">
        <f t="shared" si="23"/>
        <v>-3.6319362214761459</v>
      </c>
      <c r="J307" s="269">
        <v>4499011.813399097</v>
      </c>
      <c r="K307" s="270">
        <v>3424369.3243256295</v>
      </c>
      <c r="L307" s="371">
        <v>3464287.3897799039</v>
      </c>
      <c r="M307" s="271">
        <f t="shared" si="27"/>
        <v>2.1791716046661436</v>
      </c>
      <c r="N307" s="272">
        <v>4116799.4274443183</v>
      </c>
      <c r="O307" s="273">
        <v>3398958.842093437</v>
      </c>
      <c r="P307" s="380">
        <v>3425570.8857296463</v>
      </c>
      <c r="Q307" s="381">
        <f t="shared" si="24"/>
        <v>1.4527810697788694</v>
      </c>
      <c r="R307" s="362">
        <v>13</v>
      </c>
    </row>
  </sheetData>
  <autoFilter ref="A14:R14" xr:uid="{840DABD8-FC40-4A64-9E6A-168E36CA0F0F}"/>
  <phoneticPr fontId="50" type="noConversion"/>
  <conditionalFormatting sqref="O8:P10 O1:P6 O308:P1048576 Q12:Q30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6A3E-77C3-41BC-8286-DC7689CF834C}">
  <dimension ref="A1:AF319"/>
  <sheetViews>
    <sheetView zoomScale="90" zoomScaleNormal="90" workbookViewId="0">
      <pane xSplit="3" ySplit="10" topLeftCell="P11" activePane="bottomRight" state="frozen"/>
      <selection pane="topRight" activeCell="D1" sqref="D1"/>
      <selection pane="bottomLeft" activeCell="A10" sqref="A10"/>
      <selection pane="bottomRight" activeCell="AF1" sqref="AF1:AF1048576"/>
    </sheetView>
  </sheetViews>
  <sheetFormatPr defaultColWidth="8.77734375" defaultRowHeight="14.4"/>
  <cols>
    <col min="1" max="1" width="6.21875" style="397" customWidth="1"/>
    <col min="2" max="2" width="13.6640625" style="397" customWidth="1"/>
    <col min="3" max="3" width="9.44140625" style="397" bestFit="1" customWidth="1"/>
    <col min="4" max="5" width="13.21875" style="397" bestFit="1" customWidth="1"/>
    <col min="6" max="6" width="12" style="395" bestFit="1" customWidth="1"/>
    <col min="7" max="8" width="13.44140625" style="397" bestFit="1" customWidth="1"/>
    <col min="9" max="9" width="10" style="395" customWidth="1"/>
    <col min="10" max="10" width="13.109375" style="397" customWidth="1"/>
    <col min="11" max="11" width="13.21875" style="397" bestFit="1" customWidth="1"/>
    <col min="12" max="12" width="12" style="395" bestFit="1" customWidth="1"/>
    <col min="13" max="14" width="13.44140625" style="397" bestFit="1" customWidth="1"/>
    <col min="15" max="15" width="12" style="395" bestFit="1" customWidth="1"/>
    <col min="16" max="16" width="11.77734375" style="397" customWidth="1"/>
    <col min="17" max="17" width="12.21875" style="397" customWidth="1"/>
    <col min="18" max="18" width="12" style="395" bestFit="1" customWidth="1"/>
    <col min="19" max="19" width="12.77734375" style="397" customWidth="1"/>
    <col min="20" max="20" width="12.109375" style="397" customWidth="1"/>
    <col min="21" max="21" width="10.88671875" style="397" bestFit="1" customWidth="1"/>
    <col min="22" max="22" width="10.77734375" style="397" bestFit="1" customWidth="1"/>
    <col min="23" max="23" width="11.33203125" style="397" customWidth="1"/>
    <col min="24" max="24" width="12.21875" style="397" customWidth="1"/>
    <col min="25" max="26" width="13.21875" style="397" bestFit="1" customWidth="1"/>
    <col min="27" max="27" width="13.21875" style="397" customWidth="1"/>
    <col min="28" max="28" width="11.77734375" style="395" bestFit="1" customWidth="1"/>
    <col min="29" max="29" width="11.77734375" style="395" customWidth="1"/>
    <col min="30" max="30" width="12.21875" style="397" customWidth="1"/>
    <col min="31" max="31" width="11.88671875" style="397" customWidth="1"/>
    <col min="32" max="32" width="8.88671875" style="352" customWidth="1"/>
    <col min="33" max="16384" width="8.77734375" style="404"/>
  </cols>
  <sheetData>
    <row r="1" spans="1:32" s="394" customFormat="1" ht="22.8">
      <c r="A1" s="451" t="s">
        <v>420</v>
      </c>
      <c r="B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51"/>
    </row>
    <row r="2" spans="1:32" s="394" customFormat="1" ht="12" customHeight="1">
      <c r="A2" s="412"/>
      <c r="B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51"/>
    </row>
    <row r="3" spans="1:32" s="394" customFormat="1" ht="13.8" customHeight="1">
      <c r="A3" s="303" t="s">
        <v>451</v>
      </c>
      <c r="B3" s="395"/>
      <c r="D3" s="395"/>
      <c r="E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51"/>
    </row>
    <row r="4" spans="1:32" s="394" customFormat="1" ht="13.8" customHeight="1">
      <c r="A4" s="303" t="s">
        <v>450</v>
      </c>
      <c r="B4" s="411" t="s">
        <v>449</v>
      </c>
      <c r="D4" s="395"/>
      <c r="E4" s="395"/>
      <c r="F4" s="297"/>
      <c r="G4" s="411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52"/>
    </row>
    <row r="5" spans="1:32" s="394" customFormat="1" ht="13.8" customHeight="1">
      <c r="A5" s="303" t="s">
        <v>421</v>
      </c>
      <c r="B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52"/>
    </row>
    <row r="6" spans="1:32" s="394" customFormat="1" ht="13.8" customHeight="1">
      <c r="A6" s="303" t="s">
        <v>422</v>
      </c>
      <c r="B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53"/>
    </row>
    <row r="7" spans="1:32" s="394" customFormat="1" ht="18">
      <c r="A7" s="396"/>
      <c r="B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53"/>
    </row>
    <row r="8" spans="1:32" s="394" customFormat="1" ht="18">
      <c r="A8" s="395"/>
      <c r="B8" s="395"/>
      <c r="C8" s="395"/>
      <c r="D8" s="413" t="s">
        <v>401</v>
      </c>
      <c r="E8" s="415" t="s">
        <v>423</v>
      </c>
      <c r="F8" s="395"/>
      <c r="G8" s="413" t="s">
        <v>401</v>
      </c>
      <c r="H8" s="415" t="s">
        <v>423</v>
      </c>
      <c r="I8" s="395"/>
      <c r="J8" s="413" t="s">
        <v>401</v>
      </c>
      <c r="K8" s="415" t="s">
        <v>423</v>
      </c>
      <c r="L8" s="395"/>
      <c r="M8" s="413" t="s">
        <v>401</v>
      </c>
      <c r="N8" s="415" t="s">
        <v>423</v>
      </c>
      <c r="O8" s="395"/>
      <c r="P8" s="413" t="s">
        <v>401</v>
      </c>
      <c r="Q8" s="415" t="s">
        <v>423</v>
      </c>
      <c r="R8" s="395"/>
      <c r="S8" s="413" t="s">
        <v>401</v>
      </c>
      <c r="T8" s="415" t="s">
        <v>423</v>
      </c>
      <c r="U8" s="413" t="s">
        <v>401</v>
      </c>
      <c r="V8" s="415" t="s">
        <v>423</v>
      </c>
      <c r="W8" s="413" t="s">
        <v>401</v>
      </c>
      <c r="X8" s="415" t="s">
        <v>423</v>
      </c>
      <c r="Y8" s="429" t="s">
        <v>401</v>
      </c>
      <c r="Z8" s="430" t="s">
        <v>423</v>
      </c>
      <c r="AA8" s="397"/>
      <c r="AB8" s="429" t="s">
        <v>401</v>
      </c>
      <c r="AC8" s="430" t="s">
        <v>423</v>
      </c>
      <c r="AD8" s="397"/>
      <c r="AE8" s="397"/>
      <c r="AF8" s="352"/>
    </row>
    <row r="9" spans="1:32" s="400" customFormat="1" ht="82.8">
      <c r="A9" s="398" t="s">
        <v>378</v>
      </c>
      <c r="B9" s="398" t="s">
        <v>379</v>
      </c>
      <c r="C9" s="398" t="s">
        <v>424</v>
      </c>
      <c r="D9" s="414" t="s">
        <v>425</v>
      </c>
      <c r="E9" s="416" t="s">
        <v>426</v>
      </c>
      <c r="F9" s="399" t="s">
        <v>427</v>
      </c>
      <c r="G9" s="414" t="s">
        <v>428</v>
      </c>
      <c r="H9" s="416" t="s">
        <v>428</v>
      </c>
      <c r="I9" s="399" t="s">
        <v>429</v>
      </c>
      <c r="J9" s="414" t="s">
        <v>430</v>
      </c>
      <c r="K9" s="416" t="s">
        <v>430</v>
      </c>
      <c r="L9" s="399" t="s">
        <v>431</v>
      </c>
      <c r="M9" s="414" t="s">
        <v>432</v>
      </c>
      <c r="N9" s="416" t="s">
        <v>432</v>
      </c>
      <c r="O9" s="399" t="s">
        <v>433</v>
      </c>
      <c r="P9" s="414" t="s">
        <v>434</v>
      </c>
      <c r="Q9" s="416" t="s">
        <v>434</v>
      </c>
      <c r="R9" s="399" t="s">
        <v>435</v>
      </c>
      <c r="S9" s="414" t="s">
        <v>436</v>
      </c>
      <c r="T9" s="416" t="s">
        <v>436</v>
      </c>
      <c r="U9" s="414" t="s">
        <v>437</v>
      </c>
      <c r="V9" s="416" t="s">
        <v>437</v>
      </c>
      <c r="W9" s="414" t="s">
        <v>438</v>
      </c>
      <c r="X9" s="416" t="s">
        <v>438</v>
      </c>
      <c r="Y9" s="428" t="s">
        <v>454</v>
      </c>
      <c r="Z9" s="427" t="s">
        <v>454</v>
      </c>
      <c r="AA9" s="399" t="s">
        <v>455</v>
      </c>
      <c r="AB9" s="428" t="s">
        <v>439</v>
      </c>
      <c r="AC9" s="427" t="s">
        <v>439</v>
      </c>
      <c r="AD9" s="399" t="s">
        <v>440</v>
      </c>
      <c r="AE9" s="399" t="s">
        <v>441</v>
      </c>
      <c r="AF9" s="454" t="s">
        <v>404</v>
      </c>
    </row>
    <row r="10" spans="1:32" s="434" customFormat="1" ht="28.2" customHeight="1">
      <c r="A10" s="431">
        <v>0</v>
      </c>
      <c r="B10" s="431" t="s">
        <v>383</v>
      </c>
      <c r="C10" s="432">
        <v>5517897</v>
      </c>
      <c r="D10" s="432">
        <v>19876142775.280003</v>
      </c>
      <c r="E10" s="432">
        <v>19911190244.660015</v>
      </c>
      <c r="F10" s="432">
        <f t="shared" ref="F10:F73" si="0">E10-D10</f>
        <v>35047469.380012512</v>
      </c>
      <c r="G10" s="432">
        <v>20748304000</v>
      </c>
      <c r="H10" s="432">
        <v>20748304000</v>
      </c>
      <c r="I10" s="432">
        <f t="shared" ref="I10:I73" si="1">H10-G10</f>
        <v>0</v>
      </c>
      <c r="J10" s="432">
        <v>20312223387.640007</v>
      </c>
      <c r="K10" s="432">
        <v>20329747122.330002</v>
      </c>
      <c r="L10" s="432">
        <f t="shared" ref="L10:L73" si="2">K10-J10</f>
        <v>17523734.689994812</v>
      </c>
      <c r="M10" s="432">
        <v>20748303999.999989</v>
      </c>
      <c r="N10" s="432">
        <v>20748304000</v>
      </c>
      <c r="O10" s="432">
        <f t="shared" ref="O10:O73" si="3">N10-M10</f>
        <v>0</v>
      </c>
      <c r="P10" s="432">
        <v>455801584.37000012</v>
      </c>
      <c r="Q10" s="432">
        <v>457092369.63999987</v>
      </c>
      <c r="R10" s="432">
        <f t="shared" ref="R10:R73" si="4">Q10-P10</f>
        <v>1290785.2699997425</v>
      </c>
      <c r="S10" s="432">
        <v>485277000</v>
      </c>
      <c r="T10" s="432">
        <v>485277000</v>
      </c>
      <c r="U10" s="432">
        <v>470539292.18499994</v>
      </c>
      <c r="V10" s="432">
        <v>471184684.81999999</v>
      </c>
      <c r="W10" s="432">
        <v>485276999.99999994</v>
      </c>
      <c r="X10" s="432">
        <v>485276999.99999988</v>
      </c>
      <c r="Y10" s="432">
        <v>21233580999.999992</v>
      </c>
      <c r="Z10" s="432">
        <v>21233581000.000008</v>
      </c>
      <c r="AA10" s="432">
        <f t="shared" ref="AA10:AA73" si="5">Z10-Y10</f>
        <v>0</v>
      </c>
      <c r="AB10" s="432">
        <f t="shared" ref="AB10" si="6">Y10/C10</f>
        <v>3848.1292782377041</v>
      </c>
      <c r="AC10" s="432">
        <f t="shared" ref="AC10:AC73" si="7">Z10/C10</f>
        <v>3848.1292782377068</v>
      </c>
      <c r="AD10" s="432">
        <f t="shared" ref="AD10" si="8">AC10-AB10</f>
        <v>0</v>
      </c>
      <c r="AE10" s="433">
        <f t="shared" ref="AE10" si="9">AD10/AB10</f>
        <v>0</v>
      </c>
      <c r="AF10" s="453">
        <v>0</v>
      </c>
    </row>
    <row r="11" spans="1:32">
      <c r="A11" s="397">
        <v>5</v>
      </c>
      <c r="B11" s="397" t="s">
        <v>9</v>
      </c>
      <c r="C11" s="402">
        <v>9311</v>
      </c>
      <c r="D11" s="402">
        <v>38837000</v>
      </c>
      <c r="E11" s="402">
        <v>40283427.550000004</v>
      </c>
      <c r="F11" s="401">
        <f t="shared" si="0"/>
        <v>1446427.5500000045</v>
      </c>
      <c r="G11" s="402">
        <v>37152000</v>
      </c>
      <c r="H11" s="402">
        <v>37152000</v>
      </c>
      <c r="I11" s="401">
        <f t="shared" si="1"/>
        <v>0</v>
      </c>
      <c r="J11" s="402">
        <v>37994500</v>
      </c>
      <c r="K11" s="402">
        <v>38717713.775000006</v>
      </c>
      <c r="L11" s="401">
        <f t="shared" si="2"/>
        <v>723213.77500000596</v>
      </c>
      <c r="M11" s="402">
        <v>38810199.222587019</v>
      </c>
      <c r="N11" s="402">
        <v>39514849.385722123</v>
      </c>
      <c r="O11" s="401">
        <f t="shared" si="3"/>
        <v>704650.16313510388</v>
      </c>
      <c r="P11" s="402">
        <v>953763.14</v>
      </c>
      <c r="Q11" s="402">
        <v>955756.07000000007</v>
      </c>
      <c r="R11" s="401">
        <f t="shared" si="4"/>
        <v>1992.9300000000512</v>
      </c>
      <c r="S11" s="402">
        <v>989000</v>
      </c>
      <c r="T11" s="402">
        <v>989000</v>
      </c>
      <c r="U11" s="402">
        <v>971381.57000000007</v>
      </c>
      <c r="V11" s="402">
        <v>972378.03500000003</v>
      </c>
      <c r="W11" s="402">
        <v>1001806.1020067926</v>
      </c>
      <c r="X11" s="402">
        <v>1001460.1723970673</v>
      </c>
      <c r="Y11" s="402">
        <v>39812005.324593812</v>
      </c>
      <c r="Z11" s="402">
        <v>40516309.558119193</v>
      </c>
      <c r="AA11" s="401">
        <f t="shared" si="5"/>
        <v>704304.23352538049</v>
      </c>
      <c r="AB11" s="401">
        <f t="shared" ref="AB11:AB74" si="10">Y11/C11</f>
        <v>4275.8033857366354</v>
      </c>
      <c r="AC11" s="401">
        <f t="shared" si="7"/>
        <v>4351.4455545182245</v>
      </c>
      <c r="AD11" s="402">
        <f t="shared" ref="AD11:AD74" si="11">AC11-AB11</f>
        <v>75.642168781589135</v>
      </c>
      <c r="AE11" s="403">
        <f t="shared" ref="AE11:AE74" si="12">AD11/AB11</f>
        <v>1.7690750008271836E-2</v>
      </c>
      <c r="AF11" s="355">
        <v>14</v>
      </c>
    </row>
    <row r="12" spans="1:32">
      <c r="A12" s="397">
        <v>9</v>
      </c>
      <c r="B12" s="397" t="s">
        <v>10</v>
      </c>
      <c r="C12" s="402">
        <v>2491</v>
      </c>
      <c r="D12" s="402">
        <v>10228423.310000002</v>
      </c>
      <c r="E12" s="402">
        <v>10412007.789999999</v>
      </c>
      <c r="F12" s="401">
        <f t="shared" si="0"/>
        <v>183584.47999999672</v>
      </c>
      <c r="G12" s="402">
        <v>10825000</v>
      </c>
      <c r="H12" s="402">
        <v>10825000</v>
      </c>
      <c r="I12" s="401">
        <f t="shared" si="1"/>
        <v>0</v>
      </c>
      <c r="J12" s="402">
        <v>10526711.655000001</v>
      </c>
      <c r="K12" s="402">
        <v>10618503.895</v>
      </c>
      <c r="L12" s="401">
        <f t="shared" si="2"/>
        <v>91792.239999998361</v>
      </c>
      <c r="M12" s="402">
        <v>10752708.325922931</v>
      </c>
      <c r="N12" s="402">
        <v>10837121.8546369</v>
      </c>
      <c r="O12" s="401">
        <f t="shared" si="3"/>
        <v>84413.528713969514</v>
      </c>
      <c r="P12" s="402">
        <v>333521.96999999997</v>
      </c>
      <c r="Q12" s="402">
        <v>333521.96999999997</v>
      </c>
      <c r="R12" s="401">
        <f t="shared" si="4"/>
        <v>0</v>
      </c>
      <c r="S12" s="402">
        <v>345000</v>
      </c>
      <c r="T12" s="402">
        <v>345000</v>
      </c>
      <c r="U12" s="402">
        <v>339260.98499999999</v>
      </c>
      <c r="V12" s="402">
        <v>339260.98499999999</v>
      </c>
      <c r="W12" s="402">
        <v>349886.93984160613</v>
      </c>
      <c r="X12" s="402">
        <v>349407.69155249256</v>
      </c>
      <c r="Y12" s="402">
        <v>11102595.265764536</v>
      </c>
      <c r="Z12" s="402">
        <v>11186529.546189392</v>
      </c>
      <c r="AA12" s="401">
        <f t="shared" si="5"/>
        <v>83934.280424855649</v>
      </c>
      <c r="AB12" s="401">
        <f t="shared" si="10"/>
        <v>4457.0836072920656</v>
      </c>
      <c r="AC12" s="401">
        <f t="shared" si="7"/>
        <v>4490.7786215132046</v>
      </c>
      <c r="AD12" s="402">
        <f t="shared" si="11"/>
        <v>33.69501422113899</v>
      </c>
      <c r="AE12" s="403">
        <f t="shared" si="12"/>
        <v>7.5598793269239673E-3</v>
      </c>
      <c r="AF12" s="355">
        <v>17</v>
      </c>
    </row>
    <row r="13" spans="1:32">
      <c r="A13" s="397">
        <v>10</v>
      </c>
      <c r="B13" s="397" t="s">
        <v>11</v>
      </c>
      <c r="C13" s="402">
        <v>11197</v>
      </c>
      <c r="D13" s="402">
        <v>49727888.63000001</v>
      </c>
      <c r="E13" s="402">
        <v>49727888.63000001</v>
      </c>
      <c r="F13" s="401">
        <f t="shared" si="0"/>
        <v>0</v>
      </c>
      <c r="G13" s="402">
        <v>49136000</v>
      </c>
      <c r="H13" s="402">
        <v>49136000</v>
      </c>
      <c r="I13" s="401">
        <f t="shared" si="1"/>
        <v>0</v>
      </c>
      <c r="J13" s="402">
        <v>49431944.315000005</v>
      </c>
      <c r="K13" s="402">
        <v>49431944.315000005</v>
      </c>
      <c r="L13" s="401">
        <f t="shared" si="2"/>
        <v>0</v>
      </c>
      <c r="M13" s="402">
        <v>50493192.615377955</v>
      </c>
      <c r="N13" s="402">
        <v>50449668.743402645</v>
      </c>
      <c r="O13" s="401">
        <f t="shared" si="3"/>
        <v>-43523.871975310147</v>
      </c>
      <c r="P13" s="402">
        <v>1205716.78</v>
      </c>
      <c r="Q13" s="402">
        <v>1205716.78</v>
      </c>
      <c r="R13" s="401">
        <f t="shared" si="4"/>
        <v>0</v>
      </c>
      <c r="S13" s="402">
        <v>1184000</v>
      </c>
      <c r="T13" s="402">
        <v>1184000</v>
      </c>
      <c r="U13" s="402">
        <v>1194858.3900000001</v>
      </c>
      <c r="V13" s="402">
        <v>1194858.3900000001</v>
      </c>
      <c r="W13" s="402">
        <v>1232282.414145465</v>
      </c>
      <c r="X13" s="402">
        <v>1230594.5282273702</v>
      </c>
      <c r="Y13" s="402">
        <v>51725475.029523417</v>
      </c>
      <c r="Z13" s="402">
        <v>51680263.271630019</v>
      </c>
      <c r="AA13" s="401">
        <f t="shared" si="5"/>
        <v>-45211.757893398404</v>
      </c>
      <c r="AB13" s="401">
        <f t="shared" si="10"/>
        <v>4619.5833731824077</v>
      </c>
      <c r="AC13" s="401">
        <f t="shared" si="7"/>
        <v>4615.5455275189797</v>
      </c>
      <c r="AD13" s="402">
        <f t="shared" si="11"/>
        <v>-4.0378456634280155</v>
      </c>
      <c r="AE13" s="403">
        <f t="shared" si="12"/>
        <v>-8.7407139069477691E-4</v>
      </c>
      <c r="AF13" s="355">
        <v>14</v>
      </c>
    </row>
    <row r="14" spans="1:32">
      <c r="A14" s="397">
        <v>16</v>
      </c>
      <c r="B14" s="397" t="s">
        <v>12</v>
      </c>
      <c r="C14" s="402">
        <v>8033</v>
      </c>
      <c r="D14" s="402">
        <v>28546271.930000007</v>
      </c>
      <c r="E14" s="402">
        <v>28546271.930000007</v>
      </c>
      <c r="F14" s="401">
        <f t="shared" si="0"/>
        <v>0</v>
      </c>
      <c r="G14" s="402">
        <v>29500000</v>
      </c>
      <c r="H14" s="402">
        <v>29500000</v>
      </c>
      <c r="I14" s="401">
        <f t="shared" si="1"/>
        <v>0</v>
      </c>
      <c r="J14" s="402">
        <v>29023135.965000004</v>
      </c>
      <c r="K14" s="402">
        <v>29023135.965000004</v>
      </c>
      <c r="L14" s="401">
        <f t="shared" si="2"/>
        <v>0</v>
      </c>
      <c r="M14" s="402">
        <v>29646230.082403515</v>
      </c>
      <c r="N14" s="402">
        <v>29620675.771895055</v>
      </c>
      <c r="O14" s="401">
        <f t="shared" si="3"/>
        <v>-25554.310508459806</v>
      </c>
      <c r="P14" s="402">
        <v>846012.58000000007</v>
      </c>
      <c r="Q14" s="402">
        <v>846012.58000000007</v>
      </c>
      <c r="R14" s="401">
        <f t="shared" si="4"/>
        <v>0</v>
      </c>
      <c r="S14" s="402">
        <v>865000</v>
      </c>
      <c r="T14" s="402">
        <v>865000</v>
      </c>
      <c r="U14" s="402">
        <v>855506.29</v>
      </c>
      <c r="V14" s="402">
        <v>855506.29</v>
      </c>
      <c r="W14" s="402">
        <v>882301.50550127553</v>
      </c>
      <c r="X14" s="402">
        <v>881092.9965835514</v>
      </c>
      <c r="Y14" s="402">
        <v>30528531.587904789</v>
      </c>
      <c r="Z14" s="402">
        <v>30501768.768478606</v>
      </c>
      <c r="AA14" s="401">
        <f t="shared" si="5"/>
        <v>-26762.819426182657</v>
      </c>
      <c r="AB14" s="401">
        <f t="shared" si="10"/>
        <v>3800.3898403964631</v>
      </c>
      <c r="AC14" s="401">
        <f t="shared" si="7"/>
        <v>3797.0582308575385</v>
      </c>
      <c r="AD14" s="402">
        <f t="shared" si="11"/>
        <v>-3.3316095389245675</v>
      </c>
      <c r="AE14" s="403">
        <f t="shared" si="12"/>
        <v>-8.766494172547857E-4</v>
      </c>
      <c r="AF14" s="355">
        <v>7</v>
      </c>
    </row>
    <row r="15" spans="1:32">
      <c r="A15" s="397">
        <v>18</v>
      </c>
      <c r="B15" s="397" t="s">
        <v>13</v>
      </c>
      <c r="C15" s="402">
        <v>4847</v>
      </c>
      <c r="D15" s="402">
        <v>15180794.720000001</v>
      </c>
      <c r="E15" s="402">
        <v>15180794.720000001</v>
      </c>
      <c r="F15" s="401">
        <f t="shared" si="0"/>
        <v>0</v>
      </c>
      <c r="G15" s="402">
        <v>16604000</v>
      </c>
      <c r="H15" s="402">
        <v>16604000</v>
      </c>
      <c r="I15" s="401">
        <f t="shared" si="1"/>
        <v>0</v>
      </c>
      <c r="J15" s="402">
        <v>15892397.359999999</v>
      </c>
      <c r="K15" s="402">
        <v>15892397.359999999</v>
      </c>
      <c r="L15" s="401">
        <f t="shared" si="2"/>
        <v>0</v>
      </c>
      <c r="M15" s="402">
        <v>16233589.273871638</v>
      </c>
      <c r="N15" s="402">
        <v>16219596.32502727</v>
      </c>
      <c r="O15" s="401">
        <f t="shared" si="3"/>
        <v>-13992.948844367638</v>
      </c>
      <c r="P15" s="402">
        <v>461466.39999999997</v>
      </c>
      <c r="Q15" s="402">
        <v>461466.39999999997</v>
      </c>
      <c r="R15" s="401">
        <f t="shared" si="4"/>
        <v>0</v>
      </c>
      <c r="S15" s="402">
        <v>427000</v>
      </c>
      <c r="T15" s="402">
        <v>427000</v>
      </c>
      <c r="U15" s="402">
        <v>444233.19999999995</v>
      </c>
      <c r="V15" s="402">
        <v>444233.19999999995</v>
      </c>
      <c r="W15" s="402">
        <v>458146.97768458159</v>
      </c>
      <c r="X15" s="402">
        <v>457519.44310064631</v>
      </c>
      <c r="Y15" s="402">
        <v>16691736.25155622</v>
      </c>
      <c r="Z15" s="402">
        <v>16677115.768127916</v>
      </c>
      <c r="AA15" s="401">
        <f t="shared" si="5"/>
        <v>-14620.483428303152</v>
      </c>
      <c r="AB15" s="401">
        <f t="shared" si="10"/>
        <v>3443.725242739059</v>
      </c>
      <c r="AC15" s="401">
        <f t="shared" si="7"/>
        <v>3440.7088442599375</v>
      </c>
      <c r="AD15" s="402">
        <f t="shared" si="11"/>
        <v>-3.0163984791215626</v>
      </c>
      <c r="AE15" s="403">
        <f t="shared" si="12"/>
        <v>-8.7591148146371552E-4</v>
      </c>
      <c r="AF15" s="355">
        <v>1</v>
      </c>
    </row>
    <row r="16" spans="1:32">
      <c r="A16" s="397">
        <v>19</v>
      </c>
      <c r="B16" s="397" t="s">
        <v>14</v>
      </c>
      <c r="C16" s="402">
        <v>3955</v>
      </c>
      <c r="D16" s="402">
        <v>12382102.340000002</v>
      </c>
      <c r="E16" s="402">
        <v>12544570.08</v>
      </c>
      <c r="F16" s="401">
        <f t="shared" si="0"/>
        <v>162467.73999999836</v>
      </c>
      <c r="G16" s="402">
        <v>12708000</v>
      </c>
      <c r="H16" s="402">
        <v>12708000</v>
      </c>
      <c r="I16" s="401">
        <f t="shared" si="1"/>
        <v>0</v>
      </c>
      <c r="J16" s="402">
        <v>12545051.170000002</v>
      </c>
      <c r="K16" s="402">
        <v>12626285.039999999</v>
      </c>
      <c r="L16" s="401">
        <f t="shared" si="2"/>
        <v>81233.869999997318</v>
      </c>
      <c r="M16" s="402">
        <v>12814379.322408464</v>
      </c>
      <c r="N16" s="402">
        <v>12886239.992273312</v>
      </c>
      <c r="O16" s="401">
        <f t="shared" si="3"/>
        <v>71860.669864848256</v>
      </c>
      <c r="P16" s="402">
        <v>311473.74999999994</v>
      </c>
      <c r="Q16" s="402">
        <v>318414.58</v>
      </c>
      <c r="R16" s="401">
        <f t="shared" si="4"/>
        <v>6940.8300000000745</v>
      </c>
      <c r="S16" s="402">
        <v>329000</v>
      </c>
      <c r="T16" s="402">
        <v>329000</v>
      </c>
      <c r="U16" s="402">
        <v>320236.875</v>
      </c>
      <c r="V16" s="402">
        <v>323707.29000000004</v>
      </c>
      <c r="W16" s="402">
        <v>330266.97784948343</v>
      </c>
      <c r="X16" s="402">
        <v>333388.81256155425</v>
      </c>
      <c r="Y16" s="402">
        <v>13144646.300257947</v>
      </c>
      <c r="Z16" s="402">
        <v>13219628.804834867</v>
      </c>
      <c r="AA16" s="401">
        <f t="shared" si="5"/>
        <v>74982.5045769196</v>
      </c>
      <c r="AB16" s="401">
        <f t="shared" si="10"/>
        <v>3323.5515297744496</v>
      </c>
      <c r="AC16" s="401">
        <f t="shared" si="7"/>
        <v>3342.5104437003456</v>
      </c>
      <c r="AD16" s="402">
        <f t="shared" si="11"/>
        <v>18.958913925896013</v>
      </c>
      <c r="AE16" s="403">
        <f t="shared" si="12"/>
        <v>5.7044140149626766E-3</v>
      </c>
      <c r="AF16" s="355">
        <v>2</v>
      </c>
    </row>
    <row r="17" spans="1:32">
      <c r="A17" s="397">
        <v>20</v>
      </c>
      <c r="B17" s="397" t="s">
        <v>15</v>
      </c>
      <c r="C17" s="402">
        <v>16467</v>
      </c>
      <c r="D17" s="402">
        <v>59090545.219999991</v>
      </c>
      <c r="E17" s="402">
        <v>59090545.219999991</v>
      </c>
      <c r="F17" s="401">
        <f t="shared" si="0"/>
        <v>0</v>
      </c>
      <c r="G17" s="402">
        <v>61383000</v>
      </c>
      <c r="H17" s="402">
        <v>61383000</v>
      </c>
      <c r="I17" s="401">
        <f t="shared" si="1"/>
        <v>0</v>
      </c>
      <c r="J17" s="402">
        <v>60236772.609999999</v>
      </c>
      <c r="K17" s="402">
        <v>60236772.609999999</v>
      </c>
      <c r="L17" s="401">
        <f t="shared" si="2"/>
        <v>0</v>
      </c>
      <c r="M17" s="402">
        <v>61529988.433056705</v>
      </c>
      <c r="N17" s="402">
        <v>61476951.118510127</v>
      </c>
      <c r="O17" s="401">
        <f t="shared" si="3"/>
        <v>-53037.314546577632</v>
      </c>
      <c r="P17" s="402">
        <v>1305298.58</v>
      </c>
      <c r="Q17" s="402">
        <v>1305298.58</v>
      </c>
      <c r="R17" s="401">
        <f t="shared" si="4"/>
        <v>0</v>
      </c>
      <c r="S17" s="402">
        <v>1308000</v>
      </c>
      <c r="T17" s="402">
        <v>1308000</v>
      </c>
      <c r="U17" s="402">
        <v>1306649.29</v>
      </c>
      <c r="V17" s="402">
        <v>1306649.29</v>
      </c>
      <c r="W17" s="402">
        <v>1347574.7042481389</v>
      </c>
      <c r="X17" s="402">
        <v>1345728.8997955467</v>
      </c>
      <c r="Y17" s="402">
        <v>62877563.137304842</v>
      </c>
      <c r="Z17" s="402">
        <v>62822680.018305674</v>
      </c>
      <c r="AA17" s="401">
        <f t="shared" si="5"/>
        <v>-54883.118999168277</v>
      </c>
      <c r="AB17" s="401">
        <f t="shared" si="10"/>
        <v>3818.3981986582162</v>
      </c>
      <c r="AC17" s="401">
        <f t="shared" si="7"/>
        <v>3815.0652831909683</v>
      </c>
      <c r="AD17" s="402">
        <f t="shared" si="11"/>
        <v>-3.332915467247858</v>
      </c>
      <c r="AE17" s="403">
        <f t="shared" si="12"/>
        <v>-8.7285696615377708E-4</v>
      </c>
      <c r="AF17" s="355">
        <v>6</v>
      </c>
    </row>
    <row r="18" spans="1:32">
      <c r="A18" s="397">
        <v>46</v>
      </c>
      <c r="B18" s="397" t="s">
        <v>16</v>
      </c>
      <c r="C18" s="402">
        <v>1362</v>
      </c>
      <c r="D18" s="402">
        <v>5984633.4899999984</v>
      </c>
      <c r="E18" s="402">
        <v>5984633.4899999984</v>
      </c>
      <c r="F18" s="401">
        <f t="shared" si="0"/>
        <v>0</v>
      </c>
      <c r="G18" s="402">
        <v>6557000</v>
      </c>
      <c r="H18" s="402">
        <v>6557000</v>
      </c>
      <c r="I18" s="401">
        <f t="shared" si="1"/>
        <v>0</v>
      </c>
      <c r="J18" s="402">
        <v>6270816.7449999992</v>
      </c>
      <c r="K18" s="402">
        <v>6270816.7449999992</v>
      </c>
      <c r="L18" s="401">
        <f t="shared" si="2"/>
        <v>0</v>
      </c>
      <c r="M18" s="402">
        <v>6405444.134329563</v>
      </c>
      <c r="N18" s="402">
        <v>6399922.8013338232</v>
      </c>
      <c r="O18" s="401">
        <f t="shared" si="3"/>
        <v>-5521.3329957397655</v>
      </c>
      <c r="P18" s="402">
        <v>136428.15</v>
      </c>
      <c r="Q18" s="402">
        <v>136428.15</v>
      </c>
      <c r="R18" s="401">
        <f t="shared" si="4"/>
        <v>0</v>
      </c>
      <c r="S18" s="402">
        <v>146000</v>
      </c>
      <c r="T18" s="402">
        <v>146000</v>
      </c>
      <c r="U18" s="402">
        <v>141214.07500000001</v>
      </c>
      <c r="V18" s="402">
        <v>141214.07500000001</v>
      </c>
      <c r="W18" s="402">
        <v>145637.02503048812</v>
      </c>
      <c r="X18" s="402">
        <v>145437.54260593967</v>
      </c>
      <c r="Y18" s="402">
        <v>6551081.1593600512</v>
      </c>
      <c r="Z18" s="402">
        <v>6545360.3439397626</v>
      </c>
      <c r="AA18" s="401">
        <f t="shared" si="5"/>
        <v>-5720.8154202885926</v>
      </c>
      <c r="AB18" s="401">
        <f t="shared" si="10"/>
        <v>4809.8980612041496</v>
      </c>
      <c r="AC18" s="401">
        <f t="shared" si="7"/>
        <v>4805.697756196595</v>
      </c>
      <c r="AD18" s="402">
        <f t="shared" si="11"/>
        <v>-4.2003050075545616</v>
      </c>
      <c r="AE18" s="403">
        <f t="shared" si="12"/>
        <v>-8.7326279145779283E-4</v>
      </c>
      <c r="AF18" s="355">
        <v>10</v>
      </c>
    </row>
    <row r="19" spans="1:32">
      <c r="A19" s="397">
        <v>47</v>
      </c>
      <c r="B19" s="397" t="s">
        <v>17</v>
      </c>
      <c r="C19" s="402">
        <v>1789</v>
      </c>
      <c r="D19" s="402">
        <v>9231156.0399999991</v>
      </c>
      <c r="E19" s="402">
        <v>8903430.0800000001</v>
      </c>
      <c r="F19" s="401">
        <f t="shared" si="0"/>
        <v>-327725.95999999903</v>
      </c>
      <c r="G19" s="402">
        <v>9049000</v>
      </c>
      <c r="H19" s="402">
        <v>9049000</v>
      </c>
      <c r="I19" s="401">
        <f t="shared" si="1"/>
        <v>0</v>
      </c>
      <c r="J19" s="402">
        <v>9140078.0199999996</v>
      </c>
      <c r="K19" s="402">
        <v>8976215.0399999991</v>
      </c>
      <c r="L19" s="401">
        <f t="shared" si="2"/>
        <v>-163862.98000000045</v>
      </c>
      <c r="M19" s="402">
        <v>9336305.2248664591</v>
      </c>
      <c r="N19" s="402">
        <v>9161020.9068821389</v>
      </c>
      <c r="O19" s="401">
        <f t="shared" si="3"/>
        <v>-175284.31798432022</v>
      </c>
      <c r="P19" s="402">
        <v>320986.17</v>
      </c>
      <c r="Q19" s="402">
        <v>333251.82</v>
      </c>
      <c r="R19" s="401">
        <f t="shared" si="4"/>
        <v>12265.650000000023</v>
      </c>
      <c r="S19" s="402">
        <v>339000</v>
      </c>
      <c r="T19" s="402">
        <v>339000</v>
      </c>
      <c r="U19" s="402">
        <v>329993.08499999996</v>
      </c>
      <c r="V19" s="402">
        <v>336125.91000000003</v>
      </c>
      <c r="W19" s="402">
        <v>340328.76099661447</v>
      </c>
      <c r="X19" s="402">
        <v>346178.85190683184</v>
      </c>
      <c r="Y19" s="402">
        <v>9676633.9858630728</v>
      </c>
      <c r="Z19" s="402">
        <v>9507199.7587889712</v>
      </c>
      <c r="AA19" s="401">
        <f t="shared" si="5"/>
        <v>-169434.22707410157</v>
      </c>
      <c r="AB19" s="401">
        <f t="shared" si="10"/>
        <v>5408.9625410078661</v>
      </c>
      <c r="AC19" s="401">
        <f t="shared" si="7"/>
        <v>5314.2536382274857</v>
      </c>
      <c r="AD19" s="402">
        <f t="shared" si="11"/>
        <v>-94.708902780380413</v>
      </c>
      <c r="AE19" s="403">
        <f t="shared" si="12"/>
        <v>-1.7509624454291942E-2</v>
      </c>
      <c r="AF19" s="355">
        <v>19</v>
      </c>
    </row>
    <row r="20" spans="1:32">
      <c r="A20" s="397">
        <v>49</v>
      </c>
      <c r="B20" s="397" t="s">
        <v>18</v>
      </c>
      <c r="C20" s="402">
        <v>297132</v>
      </c>
      <c r="D20" s="402">
        <v>811132334.48000002</v>
      </c>
      <c r="E20" s="402">
        <v>811132334.48000002</v>
      </c>
      <c r="F20" s="401">
        <f t="shared" si="0"/>
        <v>0</v>
      </c>
      <c r="G20" s="402">
        <v>859570000</v>
      </c>
      <c r="H20" s="402">
        <v>859570000</v>
      </c>
      <c r="I20" s="401">
        <f t="shared" si="1"/>
        <v>0</v>
      </c>
      <c r="J20" s="402">
        <v>835351167.24000001</v>
      </c>
      <c r="K20" s="402">
        <v>835351167.24000001</v>
      </c>
      <c r="L20" s="401">
        <f t="shared" si="2"/>
        <v>0</v>
      </c>
      <c r="M20" s="402">
        <v>853285218.1606549</v>
      </c>
      <c r="N20" s="402">
        <v>852549707.5963589</v>
      </c>
      <c r="O20" s="401">
        <f t="shared" si="3"/>
        <v>-735510.56429600716</v>
      </c>
      <c r="P20" s="402">
        <v>21524130.32</v>
      </c>
      <c r="Q20" s="402">
        <v>21524130.320000004</v>
      </c>
      <c r="R20" s="401">
        <f t="shared" si="4"/>
        <v>0</v>
      </c>
      <c r="S20" s="402">
        <v>21510000</v>
      </c>
      <c r="T20" s="402">
        <v>21510000</v>
      </c>
      <c r="U20" s="402">
        <v>21517065.16</v>
      </c>
      <c r="V20" s="402">
        <v>21517065.160000004</v>
      </c>
      <c r="W20" s="402">
        <v>22190998.71800714</v>
      </c>
      <c r="X20" s="402">
        <v>22160603.190314282</v>
      </c>
      <c r="Y20" s="402">
        <v>875476216.87866199</v>
      </c>
      <c r="Z20" s="402">
        <v>874710310.78667319</v>
      </c>
      <c r="AA20" s="401">
        <f t="shared" si="5"/>
        <v>-765906.09198880196</v>
      </c>
      <c r="AB20" s="401">
        <f t="shared" si="10"/>
        <v>2946.4218491399847</v>
      </c>
      <c r="AC20" s="401">
        <f t="shared" si="7"/>
        <v>2943.8441863773446</v>
      </c>
      <c r="AD20" s="402">
        <f t="shared" si="11"/>
        <v>-2.5776627626401023</v>
      </c>
      <c r="AE20" s="403">
        <f t="shared" si="12"/>
        <v>-8.7484511540412394E-4</v>
      </c>
      <c r="AF20" s="355">
        <v>1</v>
      </c>
    </row>
    <row r="21" spans="1:32">
      <c r="A21" s="397">
        <v>50</v>
      </c>
      <c r="B21" s="397" t="s">
        <v>19</v>
      </c>
      <c r="C21" s="402">
        <v>11417</v>
      </c>
      <c r="D21" s="402">
        <v>43836768.089999981</v>
      </c>
      <c r="E21" s="402">
        <v>43836768.089999981</v>
      </c>
      <c r="F21" s="401">
        <f t="shared" si="0"/>
        <v>0</v>
      </c>
      <c r="G21" s="402">
        <v>45741000</v>
      </c>
      <c r="H21" s="402">
        <v>45741000</v>
      </c>
      <c r="I21" s="401">
        <f t="shared" si="1"/>
        <v>0</v>
      </c>
      <c r="J21" s="402">
        <v>44788884.044999987</v>
      </c>
      <c r="K21" s="402">
        <v>44788884.044999987</v>
      </c>
      <c r="L21" s="401">
        <f t="shared" si="2"/>
        <v>0</v>
      </c>
      <c r="M21" s="402">
        <v>45750451.058542646</v>
      </c>
      <c r="N21" s="402">
        <v>45711015.311434068</v>
      </c>
      <c r="O21" s="401">
        <f t="shared" si="3"/>
        <v>-39435.747108578682</v>
      </c>
      <c r="P21" s="402">
        <v>1335255.3500000001</v>
      </c>
      <c r="Q21" s="402">
        <v>1335255.3500000001</v>
      </c>
      <c r="R21" s="401">
        <f t="shared" si="4"/>
        <v>0</v>
      </c>
      <c r="S21" s="402">
        <v>1285000</v>
      </c>
      <c r="T21" s="402">
        <v>1285000</v>
      </c>
      <c r="U21" s="402">
        <v>1310127.675</v>
      </c>
      <c r="V21" s="402">
        <v>1310127.675</v>
      </c>
      <c r="W21" s="402">
        <v>1351162.035350302</v>
      </c>
      <c r="X21" s="402">
        <v>1349311.3172467628</v>
      </c>
      <c r="Y21" s="402">
        <v>47101613.093892947</v>
      </c>
      <c r="Z21" s="402">
        <v>47060326.628680833</v>
      </c>
      <c r="AA21" s="401">
        <f t="shared" si="5"/>
        <v>-41286.465212114155</v>
      </c>
      <c r="AB21" s="401">
        <f t="shared" si="10"/>
        <v>4125.5682836027809</v>
      </c>
      <c r="AC21" s="401">
        <f t="shared" si="7"/>
        <v>4121.9520564667455</v>
      </c>
      <c r="AD21" s="402">
        <f t="shared" si="11"/>
        <v>-3.616227136035377</v>
      </c>
      <c r="AE21" s="403">
        <f t="shared" si="12"/>
        <v>-8.7654036667098728E-4</v>
      </c>
      <c r="AF21" s="355">
        <v>4</v>
      </c>
    </row>
    <row r="22" spans="1:32">
      <c r="A22" s="397">
        <v>51</v>
      </c>
      <c r="B22" s="397" t="s">
        <v>20</v>
      </c>
      <c r="C22" s="402">
        <v>9334</v>
      </c>
      <c r="D22" s="402">
        <v>37281412.149999999</v>
      </c>
      <c r="E22" s="402">
        <v>37281412.149999999</v>
      </c>
      <c r="F22" s="401">
        <f t="shared" si="0"/>
        <v>0</v>
      </c>
      <c r="G22" s="402">
        <v>40451000</v>
      </c>
      <c r="H22" s="402">
        <v>40451000</v>
      </c>
      <c r="I22" s="401">
        <f t="shared" si="1"/>
        <v>0</v>
      </c>
      <c r="J22" s="402">
        <v>38866206.075000003</v>
      </c>
      <c r="K22" s="402">
        <v>38866206.075000003</v>
      </c>
      <c r="L22" s="401">
        <f t="shared" si="2"/>
        <v>0</v>
      </c>
      <c r="M22" s="402">
        <v>39700619.847527191</v>
      </c>
      <c r="N22" s="402">
        <v>39666398.903948791</v>
      </c>
      <c r="O22" s="401">
        <f t="shared" si="3"/>
        <v>-34220.943578399718</v>
      </c>
      <c r="P22" s="402">
        <v>916257.92999999993</v>
      </c>
      <c r="Q22" s="402">
        <v>916257.93</v>
      </c>
      <c r="R22" s="401">
        <f t="shared" si="4"/>
        <v>0</v>
      </c>
      <c r="S22" s="402">
        <v>967000</v>
      </c>
      <c r="T22" s="402">
        <v>967000</v>
      </c>
      <c r="U22" s="402">
        <v>941628.96499999997</v>
      </c>
      <c r="V22" s="402">
        <v>941628.96500000008</v>
      </c>
      <c r="W22" s="402">
        <v>971121.61903930339</v>
      </c>
      <c r="X22" s="402">
        <v>969791.45114376443</v>
      </c>
      <c r="Y22" s="402">
        <v>40671741.466566496</v>
      </c>
      <c r="Z22" s="402">
        <v>40636190.355092555</v>
      </c>
      <c r="AA22" s="401">
        <f t="shared" si="5"/>
        <v>-35551.111473940313</v>
      </c>
      <c r="AB22" s="401">
        <f t="shared" si="10"/>
        <v>4357.3753446075098</v>
      </c>
      <c r="AC22" s="401">
        <f t="shared" si="7"/>
        <v>4353.5665690049873</v>
      </c>
      <c r="AD22" s="402">
        <f t="shared" si="11"/>
        <v>-3.8087756025224735</v>
      </c>
      <c r="AE22" s="403">
        <f t="shared" si="12"/>
        <v>-8.7409858029238664E-4</v>
      </c>
      <c r="AF22" s="355">
        <v>4</v>
      </c>
    </row>
    <row r="23" spans="1:32">
      <c r="A23" s="397">
        <v>52</v>
      </c>
      <c r="B23" s="397" t="s">
        <v>21</v>
      </c>
      <c r="C23" s="402">
        <v>2404</v>
      </c>
      <c r="D23" s="402">
        <v>10315227.800000001</v>
      </c>
      <c r="E23" s="402">
        <v>10315227.800000001</v>
      </c>
      <c r="F23" s="401">
        <f t="shared" si="0"/>
        <v>0</v>
      </c>
      <c r="G23" s="402">
        <v>10317000</v>
      </c>
      <c r="H23" s="402">
        <v>10317000</v>
      </c>
      <c r="I23" s="401">
        <f t="shared" si="1"/>
        <v>0</v>
      </c>
      <c r="J23" s="402">
        <v>10316113.9</v>
      </c>
      <c r="K23" s="402">
        <v>10316113.9</v>
      </c>
      <c r="L23" s="401">
        <f t="shared" si="2"/>
        <v>0</v>
      </c>
      <c r="M23" s="402">
        <v>10537589.273760652</v>
      </c>
      <c r="N23" s="402">
        <v>10528506.13477253</v>
      </c>
      <c r="O23" s="401">
        <f t="shared" si="3"/>
        <v>-9083.138988122344</v>
      </c>
      <c r="P23" s="402">
        <v>253212.6</v>
      </c>
      <c r="Q23" s="402">
        <v>253212.59999999998</v>
      </c>
      <c r="R23" s="401">
        <f t="shared" si="4"/>
        <v>0</v>
      </c>
      <c r="S23" s="402">
        <v>200000</v>
      </c>
      <c r="T23" s="402">
        <v>200000</v>
      </c>
      <c r="U23" s="402">
        <v>226606.3</v>
      </c>
      <c r="V23" s="402">
        <v>226606.3</v>
      </c>
      <c r="W23" s="402">
        <v>233703.81022689346</v>
      </c>
      <c r="X23" s="402">
        <v>233383.70067590178</v>
      </c>
      <c r="Y23" s="402">
        <v>10771293.083987545</v>
      </c>
      <c r="Z23" s="402">
        <v>10761889.835448431</v>
      </c>
      <c r="AA23" s="401">
        <f t="shared" si="5"/>
        <v>-9403.2485391143709</v>
      </c>
      <c r="AB23" s="401">
        <f t="shared" si="10"/>
        <v>4480.5711663841703</v>
      </c>
      <c r="AC23" s="401">
        <f t="shared" si="7"/>
        <v>4476.6596653279666</v>
      </c>
      <c r="AD23" s="402">
        <f t="shared" si="11"/>
        <v>-3.9115010562036332</v>
      </c>
      <c r="AE23" s="403">
        <f t="shared" si="12"/>
        <v>-8.7299161445084734E-4</v>
      </c>
      <c r="AF23" s="355">
        <v>14</v>
      </c>
    </row>
    <row r="24" spans="1:32">
      <c r="A24" s="397">
        <v>61</v>
      </c>
      <c r="B24" s="397" t="s">
        <v>22</v>
      </c>
      <c r="C24" s="402">
        <v>16573</v>
      </c>
      <c r="D24" s="402">
        <v>68522046.349999994</v>
      </c>
      <c r="E24" s="402">
        <v>69213092.780000016</v>
      </c>
      <c r="F24" s="401">
        <f t="shared" si="0"/>
        <v>691046.43000002205</v>
      </c>
      <c r="G24" s="402">
        <v>71614000</v>
      </c>
      <c r="H24" s="402">
        <v>71614000</v>
      </c>
      <c r="I24" s="401">
        <f t="shared" si="1"/>
        <v>0</v>
      </c>
      <c r="J24" s="402">
        <v>70068023.174999997</v>
      </c>
      <c r="K24" s="402">
        <v>70413546.390000015</v>
      </c>
      <c r="L24" s="401">
        <f t="shared" si="2"/>
        <v>345523.21500001848</v>
      </c>
      <c r="M24" s="402">
        <v>71572304.900830224</v>
      </c>
      <c r="N24" s="402">
        <v>71863248.343759105</v>
      </c>
      <c r="O24" s="401">
        <f t="shared" si="3"/>
        <v>290943.44292888045</v>
      </c>
      <c r="P24" s="402">
        <v>1512984.3900000001</v>
      </c>
      <c r="Q24" s="402">
        <v>1568368.49</v>
      </c>
      <c r="R24" s="401">
        <f t="shared" si="4"/>
        <v>55384.09999999986</v>
      </c>
      <c r="S24" s="402">
        <v>1619000</v>
      </c>
      <c r="T24" s="402">
        <v>1619000</v>
      </c>
      <c r="U24" s="402">
        <v>1565992.1950000001</v>
      </c>
      <c r="V24" s="402">
        <v>1593684.2450000001</v>
      </c>
      <c r="W24" s="402">
        <v>1615040.458968159</v>
      </c>
      <c r="X24" s="402">
        <v>1641348.5715400698</v>
      </c>
      <c r="Y24" s="402">
        <v>73187345.359798387</v>
      </c>
      <c r="Z24" s="402">
        <v>73504596.915299177</v>
      </c>
      <c r="AA24" s="401">
        <f t="shared" si="5"/>
        <v>317251.55550079048</v>
      </c>
      <c r="AB24" s="401">
        <f t="shared" si="10"/>
        <v>4416.0589730162546</v>
      </c>
      <c r="AC24" s="401">
        <f t="shared" si="7"/>
        <v>4435.2016481807259</v>
      </c>
      <c r="AD24" s="402">
        <f t="shared" si="11"/>
        <v>19.142675164471257</v>
      </c>
      <c r="AE24" s="403">
        <f t="shared" si="12"/>
        <v>4.3347870310247319E-3</v>
      </c>
      <c r="AF24" s="355">
        <v>5</v>
      </c>
    </row>
    <row r="25" spans="1:32">
      <c r="A25" s="397">
        <v>69</v>
      </c>
      <c r="B25" s="397" t="s">
        <v>23</v>
      </c>
      <c r="C25" s="402">
        <v>6802</v>
      </c>
      <c r="D25" s="402">
        <v>31028320.499999996</v>
      </c>
      <c r="E25" s="402">
        <v>31028320.499999996</v>
      </c>
      <c r="F25" s="401">
        <f t="shared" si="0"/>
        <v>0</v>
      </c>
      <c r="G25" s="402">
        <v>31163000</v>
      </c>
      <c r="H25" s="402">
        <v>31163000</v>
      </c>
      <c r="I25" s="401">
        <f t="shared" si="1"/>
        <v>0</v>
      </c>
      <c r="J25" s="402">
        <v>31095660.25</v>
      </c>
      <c r="K25" s="402">
        <v>31095660.25</v>
      </c>
      <c r="L25" s="401">
        <f t="shared" si="2"/>
        <v>0</v>
      </c>
      <c r="M25" s="402">
        <v>31763249.135016382</v>
      </c>
      <c r="N25" s="402">
        <v>31735870.006914839</v>
      </c>
      <c r="O25" s="401">
        <f t="shared" si="3"/>
        <v>-27379.128101542592</v>
      </c>
      <c r="P25" s="402">
        <v>879801.45000000007</v>
      </c>
      <c r="Q25" s="402">
        <v>879801.45</v>
      </c>
      <c r="R25" s="401">
        <f t="shared" si="4"/>
        <v>0</v>
      </c>
      <c r="S25" s="402">
        <v>918000</v>
      </c>
      <c r="T25" s="402">
        <v>918000</v>
      </c>
      <c r="U25" s="402">
        <v>898900.72500000009</v>
      </c>
      <c r="V25" s="402">
        <v>898900.72499999998</v>
      </c>
      <c r="W25" s="402">
        <v>927055.09267931629</v>
      </c>
      <c r="X25" s="402">
        <v>925785.28373108373</v>
      </c>
      <c r="Y25" s="402">
        <v>32690304.2276957</v>
      </c>
      <c r="Z25" s="402">
        <v>32661655.290645923</v>
      </c>
      <c r="AA25" s="401">
        <f t="shared" si="5"/>
        <v>-28648.937049776316</v>
      </c>
      <c r="AB25" s="401">
        <f t="shared" si="10"/>
        <v>4805.9841557917816</v>
      </c>
      <c r="AC25" s="401">
        <f t="shared" si="7"/>
        <v>4801.7723155904032</v>
      </c>
      <c r="AD25" s="402">
        <f t="shared" si="11"/>
        <v>-4.2118402013784362</v>
      </c>
      <c r="AE25" s="403">
        <f t="shared" si="12"/>
        <v>-8.7637413375628141E-4</v>
      </c>
      <c r="AF25" s="355">
        <v>17</v>
      </c>
    </row>
    <row r="26" spans="1:32">
      <c r="A26" s="397">
        <v>71</v>
      </c>
      <c r="B26" s="397" t="s">
        <v>24</v>
      </c>
      <c r="C26" s="402">
        <v>6613</v>
      </c>
      <c r="D26" s="402">
        <v>29820633.910000004</v>
      </c>
      <c r="E26" s="402">
        <v>27650953.670000006</v>
      </c>
      <c r="F26" s="401">
        <f t="shared" si="0"/>
        <v>-2169680.2399999984</v>
      </c>
      <c r="G26" s="402">
        <v>29087000</v>
      </c>
      <c r="H26" s="402">
        <v>29087000</v>
      </c>
      <c r="I26" s="401">
        <f t="shared" si="1"/>
        <v>0</v>
      </c>
      <c r="J26" s="402">
        <v>29453816.955000002</v>
      </c>
      <c r="K26" s="402">
        <v>28368976.835000001</v>
      </c>
      <c r="L26" s="401">
        <f t="shared" si="2"/>
        <v>-1084840.120000001</v>
      </c>
      <c r="M26" s="402">
        <v>30086157.309325334</v>
      </c>
      <c r="N26" s="402">
        <v>28953048.554894038</v>
      </c>
      <c r="O26" s="401">
        <f t="shared" si="3"/>
        <v>-1133108.7544312961</v>
      </c>
      <c r="P26" s="402">
        <v>850533.73</v>
      </c>
      <c r="Q26" s="402">
        <v>855597.52</v>
      </c>
      <c r="R26" s="401">
        <f t="shared" si="4"/>
        <v>5063.7900000000373</v>
      </c>
      <c r="S26" s="402">
        <v>851000</v>
      </c>
      <c r="T26" s="402">
        <v>851000</v>
      </c>
      <c r="U26" s="402">
        <v>850766.86499999999</v>
      </c>
      <c r="V26" s="402">
        <v>853298.76</v>
      </c>
      <c r="W26" s="402">
        <v>877413.63750826474</v>
      </c>
      <c r="X26" s="402">
        <v>878819.44319711393</v>
      </c>
      <c r="Y26" s="402">
        <v>30963570.946833599</v>
      </c>
      <c r="Z26" s="402">
        <v>29831867.99809115</v>
      </c>
      <c r="AA26" s="401">
        <f t="shared" si="5"/>
        <v>-1131702.9487424493</v>
      </c>
      <c r="AB26" s="401">
        <f t="shared" si="10"/>
        <v>4682.2275739957049</v>
      </c>
      <c r="AC26" s="401">
        <f t="shared" si="7"/>
        <v>4511.0945105233859</v>
      </c>
      <c r="AD26" s="402">
        <f t="shared" si="11"/>
        <v>-171.13306347231901</v>
      </c>
      <c r="AE26" s="403">
        <f t="shared" si="12"/>
        <v>-3.6549497171552044E-2</v>
      </c>
      <c r="AF26" s="355">
        <v>17</v>
      </c>
    </row>
    <row r="27" spans="1:32">
      <c r="A27" s="397">
        <v>72</v>
      </c>
      <c r="B27" s="397" t="s">
        <v>25</v>
      </c>
      <c r="C27" s="402">
        <v>950</v>
      </c>
      <c r="D27" s="402">
        <v>4310935.78</v>
      </c>
      <c r="E27" s="402">
        <v>4310935.78</v>
      </c>
      <c r="F27" s="401">
        <f t="shared" si="0"/>
        <v>0</v>
      </c>
      <c r="G27" s="402">
        <v>4528000</v>
      </c>
      <c r="H27" s="402">
        <v>4528000</v>
      </c>
      <c r="I27" s="401">
        <f t="shared" si="1"/>
        <v>0</v>
      </c>
      <c r="J27" s="402">
        <v>4419467.8900000006</v>
      </c>
      <c r="K27" s="402">
        <v>4419467.8900000006</v>
      </c>
      <c r="L27" s="401">
        <f t="shared" si="2"/>
        <v>0</v>
      </c>
      <c r="M27" s="402">
        <v>4514348.8996756449</v>
      </c>
      <c r="N27" s="402">
        <v>4510457.6435798379</v>
      </c>
      <c r="O27" s="401">
        <f t="shared" si="3"/>
        <v>-3891.256095807068</v>
      </c>
      <c r="P27" s="402">
        <v>66739.320000000007</v>
      </c>
      <c r="Q27" s="402">
        <v>66739.320000000007</v>
      </c>
      <c r="R27" s="401">
        <f t="shared" si="4"/>
        <v>0</v>
      </c>
      <c r="S27" s="402">
        <v>67000</v>
      </c>
      <c r="T27" s="402">
        <v>67000</v>
      </c>
      <c r="U27" s="402">
        <v>66869.66</v>
      </c>
      <c r="V27" s="402">
        <v>66869.66</v>
      </c>
      <c r="W27" s="402">
        <v>68964.077038356336</v>
      </c>
      <c r="X27" s="402">
        <v>68869.615336110801</v>
      </c>
      <c r="Y27" s="402">
        <v>4583312.976714001</v>
      </c>
      <c r="Z27" s="402">
        <v>4579327.2589159487</v>
      </c>
      <c r="AA27" s="401">
        <f t="shared" si="5"/>
        <v>-3985.7177980523556</v>
      </c>
      <c r="AB27" s="401">
        <f t="shared" si="10"/>
        <v>4824.539975488422</v>
      </c>
      <c r="AC27" s="401">
        <f t="shared" si="7"/>
        <v>4820.3444830694198</v>
      </c>
      <c r="AD27" s="402">
        <f t="shared" si="11"/>
        <v>-4.1954924190022211</v>
      </c>
      <c r="AE27" s="403">
        <f t="shared" si="12"/>
        <v>-8.6961501828523705E-4</v>
      </c>
      <c r="AF27" s="355">
        <v>17</v>
      </c>
    </row>
    <row r="28" spans="1:32">
      <c r="A28" s="397">
        <v>74</v>
      </c>
      <c r="B28" s="397" t="s">
        <v>26</v>
      </c>
      <c r="C28" s="402">
        <v>1083</v>
      </c>
      <c r="D28" s="402">
        <v>5235563.68</v>
      </c>
      <c r="E28" s="402">
        <v>5235563.68</v>
      </c>
      <c r="F28" s="401">
        <f t="shared" si="0"/>
        <v>0</v>
      </c>
      <c r="G28" s="402">
        <v>5294000</v>
      </c>
      <c r="H28" s="402">
        <v>5294000</v>
      </c>
      <c r="I28" s="401">
        <f t="shared" si="1"/>
        <v>0</v>
      </c>
      <c r="J28" s="402">
        <v>5264781.84</v>
      </c>
      <c r="K28" s="402">
        <v>5264781.84</v>
      </c>
      <c r="L28" s="401">
        <f t="shared" si="2"/>
        <v>0</v>
      </c>
      <c r="M28" s="402">
        <v>5377810.7903475044</v>
      </c>
      <c r="N28" s="402">
        <v>5373175.2516496545</v>
      </c>
      <c r="O28" s="401">
        <f t="shared" si="3"/>
        <v>-4635.5386978499591</v>
      </c>
      <c r="P28" s="402">
        <v>146520.79</v>
      </c>
      <c r="Q28" s="402">
        <v>146520.79</v>
      </c>
      <c r="R28" s="401">
        <f t="shared" si="4"/>
        <v>0</v>
      </c>
      <c r="S28" s="402">
        <v>217000</v>
      </c>
      <c r="T28" s="402">
        <v>217000</v>
      </c>
      <c r="U28" s="402">
        <v>181760.39500000002</v>
      </c>
      <c r="V28" s="402">
        <v>181760.39500000002</v>
      </c>
      <c r="W28" s="402">
        <v>187453.29172156821</v>
      </c>
      <c r="X28" s="402">
        <v>187196.53258278203</v>
      </c>
      <c r="Y28" s="402">
        <v>5565264.0820690729</v>
      </c>
      <c r="Z28" s="402">
        <v>5560371.7842324367</v>
      </c>
      <c r="AA28" s="401">
        <f t="shared" si="5"/>
        <v>-4892.2978366361931</v>
      </c>
      <c r="AB28" s="401">
        <f t="shared" si="10"/>
        <v>5138.7479982170571</v>
      </c>
      <c r="AC28" s="401">
        <f t="shared" si="7"/>
        <v>5134.2306410271804</v>
      </c>
      <c r="AD28" s="402">
        <f t="shared" si="11"/>
        <v>-4.5173571898767477</v>
      </c>
      <c r="AE28" s="403">
        <f t="shared" si="12"/>
        <v>-8.7907739228389723E-4</v>
      </c>
      <c r="AF28" s="355">
        <v>16</v>
      </c>
    </row>
    <row r="29" spans="1:32">
      <c r="A29" s="397">
        <v>75</v>
      </c>
      <c r="B29" s="397" t="s">
        <v>27</v>
      </c>
      <c r="C29" s="402">
        <v>19702</v>
      </c>
      <c r="D29" s="402">
        <v>88144369.130000025</v>
      </c>
      <c r="E29" s="402">
        <v>88144369.130000025</v>
      </c>
      <c r="F29" s="401">
        <f t="shared" si="0"/>
        <v>0</v>
      </c>
      <c r="G29" s="402">
        <v>86756000</v>
      </c>
      <c r="H29" s="402">
        <v>86756000</v>
      </c>
      <c r="I29" s="401">
        <f t="shared" si="1"/>
        <v>0</v>
      </c>
      <c r="J29" s="402">
        <v>87450184.565000013</v>
      </c>
      <c r="K29" s="402">
        <v>87450184.565000013</v>
      </c>
      <c r="L29" s="401">
        <f t="shared" si="2"/>
        <v>0</v>
      </c>
      <c r="M29" s="402">
        <v>89327641.764456823</v>
      </c>
      <c r="N29" s="402">
        <v>89250643.566429853</v>
      </c>
      <c r="O29" s="401">
        <f t="shared" si="3"/>
        <v>-76998.198026970029</v>
      </c>
      <c r="P29" s="402">
        <v>2650532.6800000002</v>
      </c>
      <c r="Q29" s="402">
        <v>2650532.6800000002</v>
      </c>
      <c r="R29" s="401">
        <f t="shared" si="4"/>
        <v>0</v>
      </c>
      <c r="S29" s="402">
        <v>3050000</v>
      </c>
      <c r="T29" s="402">
        <v>3050000</v>
      </c>
      <c r="U29" s="402">
        <v>2850266.34</v>
      </c>
      <c r="V29" s="402">
        <v>2850266.34</v>
      </c>
      <c r="W29" s="402">
        <v>2939539.208836922</v>
      </c>
      <c r="X29" s="402">
        <v>2935512.8535312479</v>
      </c>
      <c r="Y29" s="402">
        <v>92267180.973293751</v>
      </c>
      <c r="Z29" s="402">
        <v>92186156.419961095</v>
      </c>
      <c r="AA29" s="401">
        <f t="shared" si="5"/>
        <v>-81024.553332656622</v>
      </c>
      <c r="AB29" s="401">
        <f t="shared" si="10"/>
        <v>4683.1378019131944</v>
      </c>
      <c r="AC29" s="401">
        <f t="shared" si="7"/>
        <v>4679.0252979373208</v>
      </c>
      <c r="AD29" s="402">
        <f t="shared" si="11"/>
        <v>-4.1125039758735511</v>
      </c>
      <c r="AE29" s="403">
        <f t="shared" si="12"/>
        <v>-8.7815139118765137E-4</v>
      </c>
      <c r="AF29" s="355">
        <v>8</v>
      </c>
    </row>
    <row r="30" spans="1:32">
      <c r="A30" s="397">
        <v>77</v>
      </c>
      <c r="B30" s="397" t="s">
        <v>28</v>
      </c>
      <c r="C30" s="402">
        <v>4683</v>
      </c>
      <c r="D30" s="402">
        <v>22380641.080000002</v>
      </c>
      <c r="E30" s="402">
        <v>22380641.080000002</v>
      </c>
      <c r="F30" s="401">
        <f t="shared" si="0"/>
        <v>0</v>
      </c>
      <c r="G30" s="402">
        <v>22347000</v>
      </c>
      <c r="H30" s="402">
        <v>22347000</v>
      </c>
      <c r="I30" s="401">
        <f t="shared" si="1"/>
        <v>0</v>
      </c>
      <c r="J30" s="402">
        <v>22363820.539999999</v>
      </c>
      <c r="K30" s="402">
        <v>22363820.539999999</v>
      </c>
      <c r="L30" s="401">
        <f t="shared" si="2"/>
        <v>0</v>
      </c>
      <c r="M30" s="402">
        <v>22843946.637949798</v>
      </c>
      <c r="N30" s="402">
        <v>22824255.72601926</v>
      </c>
      <c r="O30" s="401">
        <f t="shared" si="3"/>
        <v>-19690.911930538714</v>
      </c>
      <c r="P30" s="402">
        <v>463383.08</v>
      </c>
      <c r="Q30" s="402">
        <v>463383.08</v>
      </c>
      <c r="R30" s="401">
        <f t="shared" si="4"/>
        <v>0</v>
      </c>
      <c r="S30" s="402">
        <v>592000</v>
      </c>
      <c r="T30" s="402">
        <v>592000</v>
      </c>
      <c r="U30" s="402">
        <v>527691.54</v>
      </c>
      <c r="V30" s="402">
        <v>527691.54</v>
      </c>
      <c r="W30" s="402">
        <v>544219.30688818963</v>
      </c>
      <c r="X30" s="402">
        <v>543473.87703062827</v>
      </c>
      <c r="Y30" s="402">
        <v>23388165.944837987</v>
      </c>
      <c r="Z30" s="402">
        <v>23367729.603049889</v>
      </c>
      <c r="AA30" s="401">
        <f t="shared" si="5"/>
        <v>-20436.341788098216</v>
      </c>
      <c r="AB30" s="401">
        <f t="shared" si="10"/>
        <v>4994.2699006700805</v>
      </c>
      <c r="AC30" s="401">
        <f t="shared" si="7"/>
        <v>4989.9059583706785</v>
      </c>
      <c r="AD30" s="402">
        <f t="shared" si="11"/>
        <v>-4.3639422994019696</v>
      </c>
      <c r="AE30" s="403">
        <f t="shared" si="12"/>
        <v>-8.7378984039618291E-4</v>
      </c>
      <c r="AF30" s="355">
        <v>13</v>
      </c>
    </row>
    <row r="31" spans="1:32">
      <c r="A31" s="397">
        <v>78</v>
      </c>
      <c r="B31" s="397" t="s">
        <v>29</v>
      </c>
      <c r="C31" s="402">
        <v>7979</v>
      </c>
      <c r="D31" s="402">
        <v>34960866.499999993</v>
      </c>
      <c r="E31" s="402">
        <v>34960866.499999993</v>
      </c>
      <c r="F31" s="401">
        <f t="shared" si="0"/>
        <v>0</v>
      </c>
      <c r="G31" s="402">
        <v>37188000</v>
      </c>
      <c r="H31" s="402">
        <v>37188000</v>
      </c>
      <c r="I31" s="401">
        <f t="shared" si="1"/>
        <v>0</v>
      </c>
      <c r="J31" s="402">
        <v>36074433.25</v>
      </c>
      <c r="K31" s="402">
        <v>36074433.25</v>
      </c>
      <c r="L31" s="401">
        <f t="shared" si="2"/>
        <v>0</v>
      </c>
      <c r="M31" s="402">
        <v>36848910.796942115</v>
      </c>
      <c r="N31" s="402">
        <v>36817147.955400832</v>
      </c>
      <c r="O31" s="401">
        <f t="shared" si="3"/>
        <v>-31762.841541282833</v>
      </c>
      <c r="P31" s="402">
        <v>747346.57</v>
      </c>
      <c r="Q31" s="402">
        <v>747346.57000000007</v>
      </c>
      <c r="R31" s="401">
        <f t="shared" si="4"/>
        <v>0</v>
      </c>
      <c r="S31" s="402">
        <v>643000</v>
      </c>
      <c r="T31" s="402">
        <v>643000</v>
      </c>
      <c r="U31" s="402">
        <v>695173.28499999992</v>
      </c>
      <c r="V31" s="402">
        <v>695173.28500000003</v>
      </c>
      <c r="W31" s="402">
        <v>716946.72863219643</v>
      </c>
      <c r="X31" s="402">
        <v>715964.71000287007</v>
      </c>
      <c r="Y31" s="402">
        <v>37565857.525574312</v>
      </c>
      <c r="Z31" s="402">
        <v>37533112.665403701</v>
      </c>
      <c r="AA31" s="401">
        <f t="shared" si="5"/>
        <v>-32744.860170610249</v>
      </c>
      <c r="AB31" s="401">
        <f t="shared" si="10"/>
        <v>4708.0909293864279</v>
      </c>
      <c r="AC31" s="401">
        <f t="shared" si="7"/>
        <v>4703.9870491795591</v>
      </c>
      <c r="AD31" s="402">
        <f t="shared" si="11"/>
        <v>-4.1038802068687801</v>
      </c>
      <c r="AE31" s="403">
        <f t="shared" si="12"/>
        <v>-8.7166545175532747E-4</v>
      </c>
      <c r="AF31" s="355">
        <v>1</v>
      </c>
    </row>
    <row r="32" spans="1:32">
      <c r="A32" s="397">
        <v>79</v>
      </c>
      <c r="B32" s="397" t="s">
        <v>30</v>
      </c>
      <c r="C32" s="402">
        <v>6785</v>
      </c>
      <c r="D32" s="402">
        <v>31290049.360000007</v>
      </c>
      <c r="E32" s="402">
        <v>31290049.360000007</v>
      </c>
      <c r="F32" s="401">
        <f t="shared" si="0"/>
        <v>0</v>
      </c>
      <c r="G32" s="402">
        <v>32070000</v>
      </c>
      <c r="H32" s="402">
        <v>32070000</v>
      </c>
      <c r="I32" s="401">
        <f t="shared" si="1"/>
        <v>0</v>
      </c>
      <c r="J32" s="402">
        <v>31680024.680000003</v>
      </c>
      <c r="K32" s="402">
        <v>31680024.680000003</v>
      </c>
      <c r="L32" s="401">
        <f t="shared" si="2"/>
        <v>0</v>
      </c>
      <c r="M32" s="402">
        <v>32360159.212709039</v>
      </c>
      <c r="N32" s="402">
        <v>32332265.563016433</v>
      </c>
      <c r="O32" s="401">
        <f t="shared" si="3"/>
        <v>-27893.649692606181</v>
      </c>
      <c r="P32" s="402">
        <v>717850.42</v>
      </c>
      <c r="Q32" s="402">
        <v>717850.42</v>
      </c>
      <c r="R32" s="401">
        <f t="shared" si="4"/>
        <v>0</v>
      </c>
      <c r="S32" s="402">
        <v>735000</v>
      </c>
      <c r="T32" s="402">
        <v>735000</v>
      </c>
      <c r="U32" s="402">
        <v>726425.21</v>
      </c>
      <c r="V32" s="402">
        <v>726425.21</v>
      </c>
      <c r="W32" s="402">
        <v>749177.49163139425</v>
      </c>
      <c r="X32" s="402">
        <v>748151.32577544881</v>
      </c>
      <c r="Y32" s="402">
        <v>33109336.704340436</v>
      </c>
      <c r="Z32" s="402">
        <v>33080416.888791882</v>
      </c>
      <c r="AA32" s="401">
        <f t="shared" si="5"/>
        <v>-28919.815548554063</v>
      </c>
      <c r="AB32" s="401">
        <f t="shared" si="10"/>
        <v>4879.7843337274035</v>
      </c>
      <c r="AC32" s="401">
        <f t="shared" si="7"/>
        <v>4875.5220175080149</v>
      </c>
      <c r="AD32" s="402">
        <f t="shared" si="11"/>
        <v>-4.2623162193885946</v>
      </c>
      <c r="AE32" s="403">
        <f t="shared" si="12"/>
        <v>-8.7346405658318129E-4</v>
      </c>
      <c r="AF32" s="355">
        <v>4</v>
      </c>
    </row>
    <row r="33" spans="1:32">
      <c r="A33" s="397">
        <v>81</v>
      </c>
      <c r="B33" s="397" t="s">
        <v>31</v>
      </c>
      <c r="C33" s="402">
        <v>2621</v>
      </c>
      <c r="D33" s="402">
        <v>12932876.599999998</v>
      </c>
      <c r="E33" s="402">
        <v>12932876.599999998</v>
      </c>
      <c r="F33" s="401">
        <f t="shared" si="0"/>
        <v>0</v>
      </c>
      <c r="G33" s="402">
        <v>13495000</v>
      </c>
      <c r="H33" s="402">
        <v>13495000</v>
      </c>
      <c r="I33" s="401">
        <f t="shared" si="1"/>
        <v>0</v>
      </c>
      <c r="J33" s="402">
        <v>13213938.299999999</v>
      </c>
      <c r="K33" s="402">
        <v>13213938.299999999</v>
      </c>
      <c r="L33" s="401">
        <f t="shared" si="2"/>
        <v>0</v>
      </c>
      <c r="M33" s="402">
        <v>13497626.707496421</v>
      </c>
      <c r="N33" s="402">
        <v>13485992.09010824</v>
      </c>
      <c r="O33" s="401">
        <f t="shared" si="3"/>
        <v>-11634.617388181388</v>
      </c>
      <c r="P33" s="402">
        <v>268719.94</v>
      </c>
      <c r="Q33" s="402">
        <v>268719.94</v>
      </c>
      <c r="R33" s="401">
        <f t="shared" si="4"/>
        <v>0</v>
      </c>
      <c r="S33" s="402">
        <v>255000</v>
      </c>
      <c r="T33" s="402">
        <v>255000</v>
      </c>
      <c r="U33" s="402">
        <v>261859.97</v>
      </c>
      <c r="V33" s="402">
        <v>261859.97</v>
      </c>
      <c r="W33" s="402">
        <v>270061.65642746922</v>
      </c>
      <c r="X33" s="402">
        <v>269691.74668789271</v>
      </c>
      <c r="Y33" s="402">
        <v>13767688.363923891</v>
      </c>
      <c r="Z33" s="402">
        <v>13755683.836796133</v>
      </c>
      <c r="AA33" s="401">
        <f t="shared" si="5"/>
        <v>-12004.527127757668</v>
      </c>
      <c r="AB33" s="401">
        <f t="shared" si="10"/>
        <v>5252.8379869988139</v>
      </c>
      <c r="AC33" s="401">
        <f t="shared" si="7"/>
        <v>5248.2578545578526</v>
      </c>
      <c r="AD33" s="402">
        <f t="shared" si="11"/>
        <v>-4.5801324409612789</v>
      </c>
      <c r="AE33" s="403">
        <f t="shared" si="12"/>
        <v>-8.7193483832881695E-4</v>
      </c>
      <c r="AF33" s="355">
        <v>7</v>
      </c>
    </row>
    <row r="34" spans="1:32">
      <c r="A34" s="397">
        <v>82</v>
      </c>
      <c r="B34" s="397" t="s">
        <v>32</v>
      </c>
      <c r="C34" s="402">
        <v>9405</v>
      </c>
      <c r="D34" s="402">
        <v>28083839.620000008</v>
      </c>
      <c r="E34" s="402">
        <v>28083839.620000008</v>
      </c>
      <c r="F34" s="401">
        <f t="shared" si="0"/>
        <v>0</v>
      </c>
      <c r="G34" s="402">
        <v>31987000</v>
      </c>
      <c r="H34" s="402">
        <v>31987000</v>
      </c>
      <c r="I34" s="401">
        <f t="shared" si="1"/>
        <v>0</v>
      </c>
      <c r="J34" s="402">
        <v>30035419.810000002</v>
      </c>
      <c r="K34" s="402">
        <v>30035419.810000002</v>
      </c>
      <c r="L34" s="401">
        <f t="shared" si="2"/>
        <v>0</v>
      </c>
      <c r="M34" s="402">
        <v>30680246.524105772</v>
      </c>
      <c r="N34" s="402">
        <v>30653800.917228471</v>
      </c>
      <c r="O34" s="401">
        <f t="shared" si="3"/>
        <v>-26445.606877300888</v>
      </c>
      <c r="P34" s="402">
        <v>708639.96</v>
      </c>
      <c r="Q34" s="402">
        <v>708639.96</v>
      </c>
      <c r="R34" s="401">
        <f t="shared" si="4"/>
        <v>0</v>
      </c>
      <c r="S34" s="402">
        <v>745000</v>
      </c>
      <c r="T34" s="402">
        <v>745000</v>
      </c>
      <c r="U34" s="402">
        <v>726819.98</v>
      </c>
      <c r="V34" s="402">
        <v>726819.98</v>
      </c>
      <c r="W34" s="402">
        <v>749584.62617780047</v>
      </c>
      <c r="X34" s="402">
        <v>748557.90266018605</v>
      </c>
      <c r="Y34" s="402">
        <v>31429831.150283571</v>
      </c>
      <c r="Z34" s="402">
        <v>31402358.819888659</v>
      </c>
      <c r="AA34" s="401">
        <f t="shared" si="5"/>
        <v>-27472.330394912511</v>
      </c>
      <c r="AB34" s="401">
        <f t="shared" si="10"/>
        <v>3341.8214939163818</v>
      </c>
      <c r="AC34" s="401">
        <f t="shared" si="7"/>
        <v>3338.9004593183049</v>
      </c>
      <c r="AD34" s="402">
        <f t="shared" si="11"/>
        <v>-2.9210345980768579</v>
      </c>
      <c r="AE34" s="403">
        <f t="shared" si="12"/>
        <v>-8.740845683692126E-4</v>
      </c>
      <c r="AF34" s="355">
        <v>5</v>
      </c>
    </row>
    <row r="35" spans="1:32">
      <c r="A35" s="397">
        <v>86</v>
      </c>
      <c r="B35" s="397" t="s">
        <v>33</v>
      </c>
      <c r="C35" s="402">
        <v>8143</v>
      </c>
      <c r="D35" s="402">
        <v>28830970.560000002</v>
      </c>
      <c r="E35" s="402">
        <v>27611935.219999999</v>
      </c>
      <c r="F35" s="401">
        <f t="shared" si="0"/>
        <v>-1219035.3400000036</v>
      </c>
      <c r="G35" s="402">
        <v>28650000</v>
      </c>
      <c r="H35" s="402">
        <v>28650000</v>
      </c>
      <c r="I35" s="401">
        <f t="shared" si="1"/>
        <v>0</v>
      </c>
      <c r="J35" s="402">
        <v>28740485.280000001</v>
      </c>
      <c r="K35" s="402">
        <v>28130967.609999999</v>
      </c>
      <c r="L35" s="401">
        <f t="shared" si="2"/>
        <v>-609517.67000000179</v>
      </c>
      <c r="M35" s="402">
        <v>29357511.20479621</v>
      </c>
      <c r="N35" s="402">
        <v>28710139.101796102</v>
      </c>
      <c r="O35" s="401">
        <f t="shared" si="3"/>
        <v>-647372.10300010815</v>
      </c>
      <c r="P35" s="402">
        <v>681815.22</v>
      </c>
      <c r="Q35" s="402">
        <v>681815.22</v>
      </c>
      <c r="R35" s="401">
        <f t="shared" si="4"/>
        <v>0</v>
      </c>
      <c r="S35" s="402">
        <v>601000</v>
      </c>
      <c r="T35" s="402">
        <v>601000</v>
      </c>
      <c r="U35" s="402">
        <v>641407.61</v>
      </c>
      <c r="V35" s="402">
        <v>641407.61</v>
      </c>
      <c r="W35" s="402">
        <v>661497.06502213434</v>
      </c>
      <c r="X35" s="402">
        <v>660590.99708827841</v>
      </c>
      <c r="Y35" s="402">
        <v>30019008.269818343</v>
      </c>
      <c r="Z35" s="402">
        <v>29370730.098884381</v>
      </c>
      <c r="AA35" s="401">
        <f t="shared" si="5"/>
        <v>-648278.17093396187</v>
      </c>
      <c r="AB35" s="401">
        <f t="shared" si="10"/>
        <v>3686.4802001496187</v>
      </c>
      <c r="AC35" s="401">
        <f t="shared" si="7"/>
        <v>3606.8684881351323</v>
      </c>
      <c r="AD35" s="402">
        <f t="shared" si="11"/>
        <v>-79.611712014486329</v>
      </c>
      <c r="AE35" s="403">
        <f t="shared" si="12"/>
        <v>-2.1595589204915635E-2</v>
      </c>
      <c r="AF35" s="355">
        <v>5</v>
      </c>
    </row>
    <row r="36" spans="1:32">
      <c r="A36" s="397">
        <v>90</v>
      </c>
      <c r="B36" s="397" t="s">
        <v>34</v>
      </c>
      <c r="C36" s="402">
        <v>3136</v>
      </c>
      <c r="D36" s="402">
        <v>17596153.150000002</v>
      </c>
      <c r="E36" s="402">
        <v>17596153.150000002</v>
      </c>
      <c r="F36" s="401">
        <f t="shared" si="0"/>
        <v>0</v>
      </c>
      <c r="G36" s="402">
        <v>18052000</v>
      </c>
      <c r="H36" s="402">
        <v>18052000</v>
      </c>
      <c r="I36" s="401">
        <f t="shared" si="1"/>
        <v>0</v>
      </c>
      <c r="J36" s="402">
        <v>17824076.575000003</v>
      </c>
      <c r="K36" s="402">
        <v>17824076.575000003</v>
      </c>
      <c r="L36" s="401">
        <f t="shared" si="2"/>
        <v>0</v>
      </c>
      <c r="M36" s="402">
        <v>18206739.471091777</v>
      </c>
      <c r="N36" s="402">
        <v>18191045.716017429</v>
      </c>
      <c r="O36" s="401">
        <f t="shared" si="3"/>
        <v>-15693.755074348301</v>
      </c>
      <c r="P36" s="402">
        <v>317780.81</v>
      </c>
      <c r="Q36" s="402">
        <v>317780.81</v>
      </c>
      <c r="R36" s="401">
        <f t="shared" si="4"/>
        <v>0</v>
      </c>
      <c r="S36" s="402">
        <v>329000</v>
      </c>
      <c r="T36" s="402">
        <v>329000</v>
      </c>
      <c r="U36" s="402">
        <v>323390.40500000003</v>
      </c>
      <c r="V36" s="402">
        <v>323390.40500000003</v>
      </c>
      <c r="W36" s="402">
        <v>333519.2792050275</v>
      </c>
      <c r="X36" s="402">
        <v>333062.45008183201</v>
      </c>
      <c r="Y36" s="402">
        <v>18540258.750296805</v>
      </c>
      <c r="Z36" s="402">
        <v>18524108.166099261</v>
      </c>
      <c r="AA36" s="401">
        <f t="shared" si="5"/>
        <v>-16150.584197543561</v>
      </c>
      <c r="AB36" s="401">
        <f t="shared" si="10"/>
        <v>5912.0723055793387</v>
      </c>
      <c r="AC36" s="401">
        <f t="shared" si="7"/>
        <v>5906.922246842877</v>
      </c>
      <c r="AD36" s="402">
        <f t="shared" si="11"/>
        <v>-5.1500587364616877</v>
      </c>
      <c r="AE36" s="403">
        <f t="shared" si="12"/>
        <v>-8.711088887734807E-4</v>
      </c>
      <c r="AF36" s="355">
        <v>12</v>
      </c>
    </row>
    <row r="37" spans="1:32">
      <c r="A37" s="397">
        <v>91</v>
      </c>
      <c r="B37" s="397" t="s">
        <v>35</v>
      </c>
      <c r="C37" s="402">
        <v>658457</v>
      </c>
      <c r="D37" s="402">
        <v>2265054286.2799997</v>
      </c>
      <c r="E37" s="402">
        <v>2256402056.1299996</v>
      </c>
      <c r="F37" s="401">
        <f t="shared" si="0"/>
        <v>-8652230.1500000954</v>
      </c>
      <c r="G37" s="402">
        <v>2455083000</v>
      </c>
      <c r="H37" s="402">
        <v>2455083000</v>
      </c>
      <c r="I37" s="401">
        <f t="shared" si="1"/>
        <v>0</v>
      </c>
      <c r="J37" s="402">
        <v>2360068643.1399999</v>
      </c>
      <c r="K37" s="402">
        <v>2355742528.0649996</v>
      </c>
      <c r="L37" s="401">
        <f t="shared" si="2"/>
        <v>-4326115.0750002861</v>
      </c>
      <c r="M37" s="402">
        <v>2410736665.0237274</v>
      </c>
      <c r="N37" s="402">
        <v>2404243487.3345957</v>
      </c>
      <c r="O37" s="401">
        <f t="shared" si="3"/>
        <v>-6493177.6891317368</v>
      </c>
      <c r="P37" s="402">
        <v>44093601.219999991</v>
      </c>
      <c r="Q37" s="402">
        <v>44093601.219999999</v>
      </c>
      <c r="R37" s="401">
        <f t="shared" si="4"/>
        <v>0</v>
      </c>
      <c r="S37" s="402">
        <v>52599000</v>
      </c>
      <c r="T37" s="402">
        <v>52599000</v>
      </c>
      <c r="U37" s="402">
        <v>48346300.609999999</v>
      </c>
      <c r="V37" s="402">
        <v>48346300.609999999</v>
      </c>
      <c r="W37" s="402">
        <v>49860549.609308235</v>
      </c>
      <c r="X37" s="402">
        <v>49792254.453434914</v>
      </c>
      <c r="Y37" s="402">
        <v>2460597214.6330357</v>
      </c>
      <c r="Z37" s="402">
        <v>2454035741.7880306</v>
      </c>
      <c r="AA37" s="401">
        <f t="shared" si="5"/>
        <v>-6561472.8450050354</v>
      </c>
      <c r="AB37" s="401">
        <f t="shared" si="10"/>
        <v>3736.9140500185063</v>
      </c>
      <c r="AC37" s="401">
        <f t="shared" si="7"/>
        <v>3726.9491277152961</v>
      </c>
      <c r="AD37" s="402">
        <f t="shared" si="11"/>
        <v>-9.9649223032101872</v>
      </c>
      <c r="AE37" s="403">
        <f t="shared" si="12"/>
        <v>-2.6666180088249121E-3</v>
      </c>
      <c r="AF37" s="355">
        <v>1</v>
      </c>
    </row>
    <row r="38" spans="1:32">
      <c r="A38" s="397">
        <v>92</v>
      </c>
      <c r="B38" s="397" t="s">
        <v>36</v>
      </c>
      <c r="C38" s="402">
        <v>239206</v>
      </c>
      <c r="D38" s="402">
        <v>722466642.8599999</v>
      </c>
      <c r="E38" s="402">
        <v>722466642.8599999</v>
      </c>
      <c r="F38" s="401">
        <f t="shared" si="0"/>
        <v>0</v>
      </c>
      <c r="G38" s="402">
        <v>768716000</v>
      </c>
      <c r="H38" s="402">
        <v>768716000</v>
      </c>
      <c r="I38" s="401">
        <f t="shared" si="1"/>
        <v>0</v>
      </c>
      <c r="J38" s="402">
        <v>745591321.42999995</v>
      </c>
      <c r="K38" s="402">
        <v>745591321.42999995</v>
      </c>
      <c r="L38" s="401">
        <f t="shared" si="2"/>
        <v>0</v>
      </c>
      <c r="M38" s="402">
        <v>761598329.31951225</v>
      </c>
      <c r="N38" s="402">
        <v>760941850.56534827</v>
      </c>
      <c r="O38" s="401">
        <f t="shared" si="3"/>
        <v>-656478.75416398048</v>
      </c>
      <c r="P38" s="402">
        <v>9918714.5799999982</v>
      </c>
      <c r="Q38" s="402">
        <v>9918714.5800000019</v>
      </c>
      <c r="R38" s="401">
        <f t="shared" si="4"/>
        <v>0</v>
      </c>
      <c r="S38" s="402">
        <v>11462000</v>
      </c>
      <c r="T38" s="402">
        <v>11462000</v>
      </c>
      <c r="U38" s="402">
        <v>10690357.289999999</v>
      </c>
      <c r="V38" s="402">
        <v>10690357.290000001</v>
      </c>
      <c r="W38" s="402">
        <v>11025188.75847603</v>
      </c>
      <c r="X38" s="402">
        <v>11010087.300696427</v>
      </c>
      <c r="Y38" s="402">
        <v>772623518.07798827</v>
      </c>
      <c r="Z38" s="402">
        <v>771951937.86604464</v>
      </c>
      <c r="AA38" s="401">
        <f t="shared" si="5"/>
        <v>-671580.2119436264</v>
      </c>
      <c r="AB38" s="401">
        <f t="shared" si="10"/>
        <v>3229.9504112688992</v>
      </c>
      <c r="AC38" s="401">
        <f t="shared" si="7"/>
        <v>3227.142872110418</v>
      </c>
      <c r="AD38" s="402">
        <f t="shared" si="11"/>
        <v>-2.8075391584811769</v>
      </c>
      <c r="AE38" s="403">
        <f t="shared" si="12"/>
        <v>-8.6922051455837169E-4</v>
      </c>
      <c r="AF38" s="355">
        <v>1</v>
      </c>
    </row>
    <row r="39" spans="1:32">
      <c r="A39" s="397">
        <v>97</v>
      </c>
      <c r="B39" s="397" t="s">
        <v>37</v>
      </c>
      <c r="C39" s="402">
        <v>2131</v>
      </c>
      <c r="D39" s="402">
        <v>10963401.5</v>
      </c>
      <c r="E39" s="402">
        <v>10963401.5</v>
      </c>
      <c r="F39" s="401">
        <f t="shared" si="0"/>
        <v>0</v>
      </c>
      <c r="G39" s="402">
        <v>10028000</v>
      </c>
      <c r="H39" s="402">
        <v>10028000</v>
      </c>
      <c r="I39" s="401">
        <f t="shared" si="1"/>
        <v>0</v>
      </c>
      <c r="J39" s="402">
        <v>10495700.75</v>
      </c>
      <c r="K39" s="402">
        <v>10495700.75</v>
      </c>
      <c r="L39" s="401">
        <f t="shared" si="2"/>
        <v>0</v>
      </c>
      <c r="M39" s="402">
        <v>10721031.651637895</v>
      </c>
      <c r="N39" s="402">
        <v>10711790.389897851</v>
      </c>
      <c r="O39" s="401">
        <f t="shared" si="3"/>
        <v>-9241.2617400437593</v>
      </c>
      <c r="P39" s="402">
        <v>208935.67</v>
      </c>
      <c r="Q39" s="402">
        <v>208935.67</v>
      </c>
      <c r="R39" s="401">
        <f t="shared" si="4"/>
        <v>0</v>
      </c>
      <c r="S39" s="402">
        <v>230000</v>
      </c>
      <c r="T39" s="402">
        <v>230000</v>
      </c>
      <c r="U39" s="402">
        <v>219467.83500000002</v>
      </c>
      <c r="V39" s="402">
        <v>219467.83500000002</v>
      </c>
      <c r="W39" s="402">
        <v>226341.76217407535</v>
      </c>
      <c r="X39" s="402">
        <v>226031.73659173731</v>
      </c>
      <c r="Y39" s="402">
        <v>10947373.413811971</v>
      </c>
      <c r="Z39" s="402">
        <v>10937822.126489589</v>
      </c>
      <c r="AA39" s="401">
        <f t="shared" si="5"/>
        <v>-9551.2873223815113</v>
      </c>
      <c r="AB39" s="401">
        <f t="shared" si="10"/>
        <v>5137.200100334102</v>
      </c>
      <c r="AC39" s="401">
        <f t="shared" si="7"/>
        <v>5132.7180321396472</v>
      </c>
      <c r="AD39" s="402">
        <f t="shared" si="11"/>
        <v>-4.4820681944547687</v>
      </c>
      <c r="AE39" s="403">
        <f t="shared" si="12"/>
        <v>-8.7247296327103824E-4</v>
      </c>
      <c r="AF39" s="355">
        <v>10</v>
      </c>
    </row>
    <row r="40" spans="1:32">
      <c r="A40" s="397">
        <v>98</v>
      </c>
      <c r="B40" s="397" t="s">
        <v>38</v>
      </c>
      <c r="C40" s="402">
        <v>23090</v>
      </c>
      <c r="D40" s="402">
        <v>74742182.010000005</v>
      </c>
      <c r="E40" s="402">
        <v>74742182.010000005</v>
      </c>
      <c r="F40" s="401">
        <f t="shared" si="0"/>
        <v>0</v>
      </c>
      <c r="G40" s="402">
        <v>82984000</v>
      </c>
      <c r="H40" s="402">
        <v>82984000</v>
      </c>
      <c r="I40" s="401">
        <f t="shared" si="1"/>
        <v>0</v>
      </c>
      <c r="J40" s="402">
        <v>78863091.004999995</v>
      </c>
      <c r="K40" s="402">
        <v>78863091.004999995</v>
      </c>
      <c r="L40" s="401">
        <f t="shared" si="2"/>
        <v>0</v>
      </c>
      <c r="M40" s="402">
        <v>80556192.954587102</v>
      </c>
      <c r="N40" s="402">
        <v>80486755.526542485</v>
      </c>
      <c r="O40" s="401">
        <f t="shared" si="3"/>
        <v>-69437.428044617176</v>
      </c>
      <c r="P40" s="402">
        <v>2365657.4</v>
      </c>
      <c r="Q40" s="402">
        <v>2365657.4</v>
      </c>
      <c r="R40" s="401">
        <f t="shared" si="4"/>
        <v>0</v>
      </c>
      <c r="S40" s="402">
        <v>2460000</v>
      </c>
      <c r="T40" s="402">
        <v>2460000</v>
      </c>
      <c r="U40" s="402">
        <v>2412828.7000000002</v>
      </c>
      <c r="V40" s="402">
        <v>2412828.7000000002</v>
      </c>
      <c r="W40" s="402">
        <v>2488400.6341165365</v>
      </c>
      <c r="X40" s="402">
        <v>2484992.2138220575</v>
      </c>
      <c r="Y40" s="402">
        <v>83044593.588703632</v>
      </c>
      <c r="Z40" s="402">
        <v>82971747.740364537</v>
      </c>
      <c r="AA40" s="401">
        <f t="shared" si="5"/>
        <v>-72845.848339095712</v>
      </c>
      <c r="AB40" s="401">
        <f t="shared" si="10"/>
        <v>3596.5610042747348</v>
      </c>
      <c r="AC40" s="401">
        <f t="shared" si="7"/>
        <v>3593.4061386039211</v>
      </c>
      <c r="AD40" s="402">
        <f t="shared" si="11"/>
        <v>-3.1548656708137059</v>
      </c>
      <c r="AE40" s="403">
        <f t="shared" si="12"/>
        <v>-8.771895338530205E-4</v>
      </c>
      <c r="AF40" s="355">
        <v>7</v>
      </c>
    </row>
    <row r="41" spans="1:32">
      <c r="A41" s="397">
        <v>102</v>
      </c>
      <c r="B41" s="397" t="s">
        <v>39</v>
      </c>
      <c r="C41" s="402">
        <v>9870</v>
      </c>
      <c r="D41" s="402">
        <v>36966321.56000001</v>
      </c>
      <c r="E41" s="402">
        <v>36966321.560000002</v>
      </c>
      <c r="F41" s="401">
        <f t="shared" si="0"/>
        <v>0</v>
      </c>
      <c r="G41" s="402">
        <v>38834000</v>
      </c>
      <c r="H41" s="402">
        <v>38834000</v>
      </c>
      <c r="I41" s="401">
        <f t="shared" si="1"/>
        <v>0</v>
      </c>
      <c r="J41" s="402">
        <v>37900160.780000001</v>
      </c>
      <c r="K41" s="402">
        <v>37900160.780000001</v>
      </c>
      <c r="L41" s="401">
        <f t="shared" si="2"/>
        <v>0</v>
      </c>
      <c r="M41" s="402">
        <v>38713834.645537615</v>
      </c>
      <c r="N41" s="402">
        <v>38680464.286178075</v>
      </c>
      <c r="O41" s="401">
        <f t="shared" si="3"/>
        <v>-33370.359359540045</v>
      </c>
      <c r="P41" s="402">
        <v>1147856.8700000001</v>
      </c>
      <c r="Q41" s="402">
        <v>1147856.8700000001</v>
      </c>
      <c r="R41" s="401">
        <f t="shared" si="4"/>
        <v>0</v>
      </c>
      <c r="S41" s="402">
        <v>1202000</v>
      </c>
      <c r="T41" s="402">
        <v>1202000</v>
      </c>
      <c r="U41" s="402">
        <v>1174928.4350000001</v>
      </c>
      <c r="V41" s="402">
        <v>1174928.4350000001</v>
      </c>
      <c r="W41" s="402">
        <v>1211728.235284813</v>
      </c>
      <c r="X41" s="402">
        <v>1210068.5029041371</v>
      </c>
      <c r="Y41" s="402">
        <v>39925562.880822428</v>
      </c>
      <c r="Z41" s="402">
        <v>39890532.789082214</v>
      </c>
      <c r="AA41" s="401">
        <f t="shared" si="5"/>
        <v>-35030.091740213335</v>
      </c>
      <c r="AB41" s="401">
        <f t="shared" si="10"/>
        <v>4045.1431490194964</v>
      </c>
      <c r="AC41" s="401">
        <f t="shared" si="7"/>
        <v>4041.5940009201836</v>
      </c>
      <c r="AD41" s="402">
        <f t="shared" si="11"/>
        <v>-3.549148099312788</v>
      </c>
      <c r="AE41" s="403">
        <f t="shared" si="12"/>
        <v>-8.7738504388233261E-4</v>
      </c>
      <c r="AF41" s="355">
        <v>4</v>
      </c>
    </row>
    <row r="42" spans="1:32">
      <c r="A42" s="397">
        <v>103</v>
      </c>
      <c r="B42" s="397" t="s">
        <v>40</v>
      </c>
      <c r="C42" s="402">
        <v>2166</v>
      </c>
      <c r="D42" s="402">
        <v>8151834.79</v>
      </c>
      <c r="E42" s="402">
        <v>8106752</v>
      </c>
      <c r="F42" s="401">
        <f t="shared" si="0"/>
        <v>-45082.790000000037</v>
      </c>
      <c r="G42" s="402">
        <v>8348000</v>
      </c>
      <c r="H42" s="402">
        <v>8348000</v>
      </c>
      <c r="I42" s="401">
        <f t="shared" si="1"/>
        <v>0</v>
      </c>
      <c r="J42" s="402">
        <v>8249917.3949999996</v>
      </c>
      <c r="K42" s="402">
        <v>8227376</v>
      </c>
      <c r="L42" s="401">
        <f t="shared" si="2"/>
        <v>-22541.394999999553</v>
      </c>
      <c r="M42" s="402">
        <v>8427033.8514741883</v>
      </c>
      <c r="N42" s="402">
        <v>8396764.4724318404</v>
      </c>
      <c r="O42" s="401">
        <f t="shared" si="3"/>
        <v>-30269.379042347893</v>
      </c>
      <c r="P42" s="402">
        <v>197647.31</v>
      </c>
      <c r="Q42" s="402">
        <v>197647.31</v>
      </c>
      <c r="R42" s="401">
        <f t="shared" si="4"/>
        <v>0</v>
      </c>
      <c r="S42" s="402">
        <v>197000</v>
      </c>
      <c r="T42" s="402">
        <v>197000</v>
      </c>
      <c r="U42" s="402">
        <v>197323.655</v>
      </c>
      <c r="V42" s="402">
        <v>197323.655</v>
      </c>
      <c r="W42" s="402">
        <v>203504.00682327454</v>
      </c>
      <c r="X42" s="402">
        <v>203225.26264624993</v>
      </c>
      <c r="Y42" s="402">
        <v>8630537.8582974635</v>
      </c>
      <c r="Z42" s="402">
        <v>8599989.7350780908</v>
      </c>
      <c r="AA42" s="401">
        <f t="shared" si="5"/>
        <v>-30548.123219372705</v>
      </c>
      <c r="AB42" s="401">
        <f t="shared" si="10"/>
        <v>3984.5511811160959</v>
      </c>
      <c r="AC42" s="401">
        <f t="shared" si="7"/>
        <v>3970.4477077922857</v>
      </c>
      <c r="AD42" s="402">
        <f t="shared" si="11"/>
        <v>-14.103473323810249</v>
      </c>
      <c r="AE42" s="403">
        <f t="shared" si="12"/>
        <v>-3.5395387542392627E-3</v>
      </c>
      <c r="AF42" s="355">
        <v>5</v>
      </c>
    </row>
    <row r="43" spans="1:32">
      <c r="A43" s="397">
        <v>105</v>
      </c>
      <c r="B43" s="397" t="s">
        <v>41</v>
      </c>
      <c r="C43" s="402">
        <v>2139</v>
      </c>
      <c r="D43" s="402">
        <v>12728564.75</v>
      </c>
      <c r="E43" s="402">
        <v>12728564.75</v>
      </c>
      <c r="F43" s="401">
        <f t="shared" si="0"/>
        <v>0</v>
      </c>
      <c r="G43" s="402">
        <v>13400000</v>
      </c>
      <c r="H43" s="402">
        <v>13400000</v>
      </c>
      <c r="I43" s="401">
        <f t="shared" si="1"/>
        <v>0</v>
      </c>
      <c r="J43" s="402">
        <v>13064282.375</v>
      </c>
      <c r="K43" s="402">
        <v>13064282.375</v>
      </c>
      <c r="L43" s="401">
        <f t="shared" si="2"/>
        <v>0</v>
      </c>
      <c r="M43" s="402">
        <v>13344757.837947132</v>
      </c>
      <c r="N43" s="402">
        <v>13333254.989709655</v>
      </c>
      <c r="O43" s="401">
        <f t="shared" si="3"/>
        <v>-11502.848237477243</v>
      </c>
      <c r="P43" s="402">
        <v>307997.19</v>
      </c>
      <c r="Q43" s="402">
        <v>307997.19</v>
      </c>
      <c r="R43" s="401">
        <f t="shared" si="4"/>
        <v>0</v>
      </c>
      <c r="S43" s="402">
        <v>323000</v>
      </c>
      <c r="T43" s="402">
        <v>323000</v>
      </c>
      <c r="U43" s="402">
        <v>315498.59499999997</v>
      </c>
      <c r="V43" s="402">
        <v>315498.59499999997</v>
      </c>
      <c r="W43" s="402">
        <v>325380.29071888787</v>
      </c>
      <c r="X43" s="402">
        <v>324934.60975774971</v>
      </c>
      <c r="Y43" s="402">
        <v>13670138.128666019</v>
      </c>
      <c r="Z43" s="402">
        <v>13658189.599467404</v>
      </c>
      <c r="AA43" s="401">
        <f t="shared" si="5"/>
        <v>-11948.52919861488</v>
      </c>
      <c r="AB43" s="401">
        <f t="shared" si="10"/>
        <v>6390.9014159261424</v>
      </c>
      <c r="AC43" s="401">
        <f t="shared" si="7"/>
        <v>6385.3153807701747</v>
      </c>
      <c r="AD43" s="402">
        <f t="shared" si="11"/>
        <v>-5.5860351559676928</v>
      </c>
      <c r="AE43" s="403">
        <f t="shared" si="12"/>
        <v>-8.7406060466639016E-4</v>
      </c>
      <c r="AF43" s="355">
        <v>18</v>
      </c>
    </row>
    <row r="44" spans="1:32">
      <c r="A44" s="397">
        <v>106</v>
      </c>
      <c r="B44" s="397" t="s">
        <v>42</v>
      </c>
      <c r="C44" s="402">
        <v>46880</v>
      </c>
      <c r="D44" s="402">
        <v>168671903.75999996</v>
      </c>
      <c r="E44" s="402">
        <v>168671903.75999996</v>
      </c>
      <c r="F44" s="401">
        <f t="shared" si="0"/>
        <v>0</v>
      </c>
      <c r="G44" s="402">
        <v>174210000</v>
      </c>
      <c r="H44" s="402">
        <v>174210000</v>
      </c>
      <c r="I44" s="401">
        <f t="shared" si="1"/>
        <v>0</v>
      </c>
      <c r="J44" s="402">
        <v>171440951.88</v>
      </c>
      <c r="K44" s="402">
        <v>171440951.88</v>
      </c>
      <c r="L44" s="401">
        <f t="shared" si="2"/>
        <v>0</v>
      </c>
      <c r="M44" s="402">
        <v>175121596.47772056</v>
      </c>
      <c r="N44" s="402">
        <v>174970646.0317215</v>
      </c>
      <c r="O44" s="401">
        <f t="shared" si="3"/>
        <v>-150950.4459990561</v>
      </c>
      <c r="P44" s="402">
        <v>3486302.3899999997</v>
      </c>
      <c r="Q44" s="402">
        <v>3486302.3899999997</v>
      </c>
      <c r="R44" s="401">
        <f t="shared" si="4"/>
        <v>0</v>
      </c>
      <c r="S44" s="402">
        <v>3455000</v>
      </c>
      <c r="T44" s="402">
        <v>3455000</v>
      </c>
      <c r="U44" s="402">
        <v>3470651.1949999998</v>
      </c>
      <c r="V44" s="402">
        <v>3470651.1949999998</v>
      </c>
      <c r="W44" s="402">
        <v>3579355.0675335196</v>
      </c>
      <c r="X44" s="402">
        <v>3574452.3415471716</v>
      </c>
      <c r="Y44" s="402">
        <v>178700951.54525408</v>
      </c>
      <c r="Z44" s="402">
        <v>178545098.37326866</v>
      </c>
      <c r="AA44" s="401">
        <f t="shared" si="5"/>
        <v>-155853.1719854176</v>
      </c>
      <c r="AB44" s="401">
        <f t="shared" si="10"/>
        <v>3811.8803657264098</v>
      </c>
      <c r="AC44" s="401">
        <f t="shared" si="7"/>
        <v>3808.5558526721134</v>
      </c>
      <c r="AD44" s="402">
        <f t="shared" si="11"/>
        <v>-3.3245130542964034</v>
      </c>
      <c r="AE44" s="403">
        <f t="shared" si="12"/>
        <v>-8.7214517123568455E-4</v>
      </c>
      <c r="AF44" s="355">
        <v>1</v>
      </c>
    </row>
    <row r="45" spans="1:32">
      <c r="A45" s="397">
        <v>108</v>
      </c>
      <c r="B45" s="397" t="s">
        <v>43</v>
      </c>
      <c r="C45" s="402">
        <v>10337</v>
      </c>
      <c r="D45" s="402">
        <v>36028907.240000002</v>
      </c>
      <c r="E45" s="402">
        <v>36028907.240000002</v>
      </c>
      <c r="F45" s="401">
        <f t="shared" si="0"/>
        <v>0</v>
      </c>
      <c r="G45" s="402">
        <v>37873000</v>
      </c>
      <c r="H45" s="402">
        <v>37873000</v>
      </c>
      <c r="I45" s="401">
        <f t="shared" si="1"/>
        <v>0</v>
      </c>
      <c r="J45" s="402">
        <v>36950953.620000005</v>
      </c>
      <c r="K45" s="402">
        <v>36950953.620000005</v>
      </c>
      <c r="L45" s="401">
        <f t="shared" si="2"/>
        <v>0</v>
      </c>
      <c r="M45" s="402">
        <v>37744249.074386373</v>
      </c>
      <c r="N45" s="402">
        <v>37711714.473593131</v>
      </c>
      <c r="O45" s="401">
        <f t="shared" si="3"/>
        <v>-32534.600793242455</v>
      </c>
      <c r="P45" s="402">
        <v>783768</v>
      </c>
      <c r="Q45" s="402">
        <v>783768</v>
      </c>
      <c r="R45" s="401">
        <f t="shared" si="4"/>
        <v>0</v>
      </c>
      <c r="S45" s="402">
        <v>795000</v>
      </c>
      <c r="T45" s="402">
        <v>795000</v>
      </c>
      <c r="U45" s="402">
        <v>789384</v>
      </c>
      <c r="V45" s="402">
        <v>789384</v>
      </c>
      <c r="W45" s="402">
        <v>814108.20675394312</v>
      </c>
      <c r="X45" s="402">
        <v>812993.10378549073</v>
      </c>
      <c r="Y45" s="402">
        <v>38558357.281140313</v>
      </c>
      <c r="Z45" s="402">
        <v>38524707.577378623</v>
      </c>
      <c r="AA45" s="401">
        <f t="shared" si="5"/>
        <v>-33649.703761689365</v>
      </c>
      <c r="AB45" s="401">
        <f t="shared" si="10"/>
        <v>3730.1303357976503</v>
      </c>
      <c r="AC45" s="401">
        <f t="shared" si="7"/>
        <v>3726.875067948014</v>
      </c>
      <c r="AD45" s="402">
        <f t="shared" si="11"/>
        <v>-3.2552678496363114</v>
      </c>
      <c r="AE45" s="403">
        <f t="shared" si="12"/>
        <v>-8.7269547082466912E-4</v>
      </c>
      <c r="AF45" s="355">
        <v>6</v>
      </c>
    </row>
    <row r="46" spans="1:32">
      <c r="A46" s="397">
        <v>109</v>
      </c>
      <c r="B46" s="397" t="s">
        <v>44</v>
      </c>
      <c r="C46" s="402">
        <v>67971</v>
      </c>
      <c r="D46" s="402">
        <v>254386419.87000006</v>
      </c>
      <c r="E46" s="402">
        <v>254386419.87000006</v>
      </c>
      <c r="F46" s="401">
        <f t="shared" si="0"/>
        <v>0</v>
      </c>
      <c r="G46" s="402">
        <v>267007000</v>
      </c>
      <c r="H46" s="402">
        <v>267007000</v>
      </c>
      <c r="I46" s="401">
        <f t="shared" si="1"/>
        <v>0</v>
      </c>
      <c r="J46" s="402">
        <v>260696709.93500003</v>
      </c>
      <c r="K46" s="402">
        <v>260696709.93500003</v>
      </c>
      <c r="L46" s="401">
        <f t="shared" si="2"/>
        <v>0</v>
      </c>
      <c r="M46" s="402">
        <v>266293575.36618015</v>
      </c>
      <c r="N46" s="402">
        <v>266064036.94957873</v>
      </c>
      <c r="O46" s="401">
        <f t="shared" si="3"/>
        <v>-229538.41660141945</v>
      </c>
      <c r="P46" s="402">
        <v>4940206.2900000028</v>
      </c>
      <c r="Q46" s="402">
        <v>4939575.7500000009</v>
      </c>
      <c r="R46" s="401">
        <f t="shared" si="4"/>
        <v>-630.5400000018999</v>
      </c>
      <c r="S46" s="402">
        <v>4838000</v>
      </c>
      <c r="T46" s="402">
        <v>4838000</v>
      </c>
      <c r="U46" s="402">
        <v>4889103.1450000014</v>
      </c>
      <c r="V46" s="402">
        <v>4888787.875</v>
      </c>
      <c r="W46" s="402">
        <v>5042234.1902179616</v>
      </c>
      <c r="X46" s="402">
        <v>5035003.0254541812</v>
      </c>
      <c r="Y46" s="402">
        <v>271335809.55639809</v>
      </c>
      <c r="Z46" s="402">
        <v>271099039.97503293</v>
      </c>
      <c r="AA46" s="401">
        <f t="shared" si="5"/>
        <v>-236769.58136516809</v>
      </c>
      <c r="AB46" s="401">
        <f t="shared" si="10"/>
        <v>3991.9349363169308</v>
      </c>
      <c r="AC46" s="401">
        <f t="shared" si="7"/>
        <v>3988.4515451447369</v>
      </c>
      <c r="AD46" s="402">
        <f t="shared" si="11"/>
        <v>-3.483391172193933</v>
      </c>
      <c r="AE46" s="403">
        <f t="shared" si="12"/>
        <v>-8.7260720121050015E-4</v>
      </c>
      <c r="AF46" s="355">
        <v>5</v>
      </c>
    </row>
    <row r="47" spans="1:32">
      <c r="A47" s="397">
        <v>111</v>
      </c>
      <c r="B47" s="397" t="s">
        <v>45</v>
      </c>
      <c r="C47" s="402">
        <v>18344</v>
      </c>
      <c r="D47" s="402">
        <v>76544263.310000017</v>
      </c>
      <c r="E47" s="402">
        <v>76544263.310000017</v>
      </c>
      <c r="F47" s="401">
        <f t="shared" si="0"/>
        <v>0</v>
      </c>
      <c r="G47" s="402">
        <v>79881000</v>
      </c>
      <c r="H47" s="402">
        <v>79881000</v>
      </c>
      <c r="I47" s="401">
        <f t="shared" si="1"/>
        <v>0</v>
      </c>
      <c r="J47" s="402">
        <v>78212631.655000001</v>
      </c>
      <c r="K47" s="402">
        <v>78212631.655000001</v>
      </c>
      <c r="L47" s="401">
        <f t="shared" si="2"/>
        <v>0</v>
      </c>
      <c r="M47" s="402">
        <v>79891768.973229438</v>
      </c>
      <c r="N47" s="402">
        <v>79822904.26207602</v>
      </c>
      <c r="O47" s="401">
        <f t="shared" si="3"/>
        <v>-68864.711153417826</v>
      </c>
      <c r="P47" s="402">
        <v>2253614.91</v>
      </c>
      <c r="Q47" s="402">
        <v>2253614.91</v>
      </c>
      <c r="R47" s="401">
        <f t="shared" si="4"/>
        <v>0</v>
      </c>
      <c r="S47" s="402">
        <v>2356000</v>
      </c>
      <c r="T47" s="402">
        <v>2356000</v>
      </c>
      <c r="U47" s="402">
        <v>2304807.4550000001</v>
      </c>
      <c r="V47" s="402">
        <v>2304807.4550000001</v>
      </c>
      <c r="W47" s="402">
        <v>2376996.0679506673</v>
      </c>
      <c r="X47" s="402">
        <v>2373740.2410846781</v>
      </c>
      <c r="Y47" s="402">
        <v>82268765.041180104</v>
      </c>
      <c r="Z47" s="402">
        <v>82196644.5031607</v>
      </c>
      <c r="AA47" s="401">
        <f t="shared" si="5"/>
        <v>-72120.538019403815</v>
      </c>
      <c r="AB47" s="401">
        <f t="shared" si="10"/>
        <v>4484.7778587647244</v>
      </c>
      <c r="AC47" s="401">
        <f t="shared" si="7"/>
        <v>4480.8462986895283</v>
      </c>
      <c r="AD47" s="402">
        <f t="shared" si="11"/>
        <v>-3.9315600751961028</v>
      </c>
      <c r="AE47" s="403">
        <f t="shared" si="12"/>
        <v>-8.7664544354466682E-4</v>
      </c>
      <c r="AF47" s="355">
        <v>7</v>
      </c>
    </row>
    <row r="48" spans="1:32">
      <c r="A48" s="397">
        <v>139</v>
      </c>
      <c r="B48" s="397" t="s">
        <v>46</v>
      </c>
      <c r="C48" s="402">
        <v>9912</v>
      </c>
      <c r="D48" s="402">
        <v>36410000</v>
      </c>
      <c r="E48" s="402">
        <v>36358037.780000009</v>
      </c>
      <c r="F48" s="401">
        <f t="shared" si="0"/>
        <v>-51962.219999991357</v>
      </c>
      <c r="G48" s="402">
        <v>36082000</v>
      </c>
      <c r="H48" s="402">
        <v>36082000</v>
      </c>
      <c r="I48" s="401">
        <f t="shared" si="1"/>
        <v>0</v>
      </c>
      <c r="J48" s="402">
        <v>36246000</v>
      </c>
      <c r="K48" s="402">
        <v>36220018.890000001</v>
      </c>
      <c r="L48" s="401">
        <f t="shared" si="2"/>
        <v>-25981.109999999404</v>
      </c>
      <c r="M48" s="402">
        <v>37024160.892284118</v>
      </c>
      <c r="N48" s="402">
        <v>36965730.970161341</v>
      </c>
      <c r="O48" s="401">
        <f t="shared" si="3"/>
        <v>-58429.922122776508</v>
      </c>
      <c r="P48" s="402">
        <v>699000</v>
      </c>
      <c r="Q48" s="402">
        <v>830678.24</v>
      </c>
      <c r="R48" s="401">
        <f t="shared" si="4"/>
        <v>131678.24</v>
      </c>
      <c r="S48" s="402">
        <v>709000</v>
      </c>
      <c r="T48" s="402">
        <v>709000</v>
      </c>
      <c r="U48" s="402">
        <v>704000</v>
      </c>
      <c r="V48" s="402">
        <v>769839.12</v>
      </c>
      <c r="W48" s="402">
        <v>726049.90417183016</v>
      </c>
      <c r="X48" s="402">
        <v>792863.67038639099</v>
      </c>
      <c r="Y48" s="402">
        <v>37750210.79645595</v>
      </c>
      <c r="Z48" s="402">
        <v>37758594.64054773</v>
      </c>
      <c r="AA48" s="401">
        <f t="shared" si="5"/>
        <v>8383.8440917804837</v>
      </c>
      <c r="AB48" s="401">
        <f t="shared" si="10"/>
        <v>3808.536198189664</v>
      </c>
      <c r="AC48" s="401">
        <f t="shared" si="7"/>
        <v>3809.3820258825394</v>
      </c>
      <c r="AD48" s="402">
        <f t="shared" si="11"/>
        <v>0.84582769287544579</v>
      </c>
      <c r="AE48" s="403">
        <f t="shared" si="12"/>
        <v>2.2208734507433552E-4</v>
      </c>
      <c r="AF48" s="355">
        <v>17</v>
      </c>
    </row>
    <row r="49" spans="1:32">
      <c r="A49" s="397">
        <v>140</v>
      </c>
      <c r="B49" s="397" t="s">
        <v>47</v>
      </c>
      <c r="C49" s="402">
        <v>20958</v>
      </c>
      <c r="D49" s="402">
        <v>80155126.450000003</v>
      </c>
      <c r="E49" s="402">
        <v>80155126.450000003</v>
      </c>
      <c r="F49" s="401">
        <f t="shared" si="0"/>
        <v>0</v>
      </c>
      <c r="G49" s="402">
        <v>85156000</v>
      </c>
      <c r="H49" s="402">
        <v>85156000</v>
      </c>
      <c r="I49" s="401">
        <f t="shared" si="1"/>
        <v>0</v>
      </c>
      <c r="J49" s="402">
        <v>82655563.224999994</v>
      </c>
      <c r="K49" s="402">
        <v>82655563.224999994</v>
      </c>
      <c r="L49" s="401">
        <f t="shared" si="2"/>
        <v>0</v>
      </c>
      <c r="M49" s="402">
        <v>84430085.291749761</v>
      </c>
      <c r="N49" s="402">
        <v>84357308.665183604</v>
      </c>
      <c r="O49" s="401">
        <f t="shared" si="3"/>
        <v>-72776.626566156745</v>
      </c>
      <c r="P49" s="402">
        <v>1975545</v>
      </c>
      <c r="Q49" s="402">
        <v>1975545</v>
      </c>
      <c r="R49" s="401">
        <f t="shared" si="4"/>
        <v>0</v>
      </c>
      <c r="S49" s="402">
        <v>2123000</v>
      </c>
      <c r="T49" s="402">
        <v>2123000</v>
      </c>
      <c r="U49" s="402">
        <v>2049272.5</v>
      </c>
      <c r="V49" s="402">
        <v>2049272.5</v>
      </c>
      <c r="W49" s="402">
        <v>2113457.531600805</v>
      </c>
      <c r="X49" s="402">
        <v>2110562.6796049224</v>
      </c>
      <c r="Y49" s="402">
        <v>86543542.823350564</v>
      </c>
      <c r="Z49" s="402">
        <v>86467871.344788522</v>
      </c>
      <c r="AA49" s="401">
        <f t="shared" si="5"/>
        <v>-75671.478562042117</v>
      </c>
      <c r="AB49" s="401">
        <f t="shared" si="10"/>
        <v>4129.3798465192558</v>
      </c>
      <c r="AC49" s="401">
        <f t="shared" si="7"/>
        <v>4125.7692215282241</v>
      </c>
      <c r="AD49" s="402">
        <f t="shared" si="11"/>
        <v>-3.6106249910317274</v>
      </c>
      <c r="AE49" s="403">
        <f t="shared" si="12"/>
        <v>-8.743746337782904E-4</v>
      </c>
      <c r="AF49" s="355">
        <v>11</v>
      </c>
    </row>
    <row r="50" spans="1:32">
      <c r="A50" s="397">
        <v>142</v>
      </c>
      <c r="B50" s="397" t="s">
        <v>48</v>
      </c>
      <c r="C50" s="402">
        <v>6559</v>
      </c>
      <c r="D50" s="402">
        <v>26033994.470000003</v>
      </c>
      <c r="E50" s="402">
        <v>26033994.470000003</v>
      </c>
      <c r="F50" s="401">
        <f t="shared" si="0"/>
        <v>0</v>
      </c>
      <c r="G50" s="402">
        <v>28699000</v>
      </c>
      <c r="H50" s="402">
        <v>28699000</v>
      </c>
      <c r="I50" s="401">
        <f t="shared" si="1"/>
        <v>0</v>
      </c>
      <c r="J50" s="402">
        <v>27366497.234999999</v>
      </c>
      <c r="K50" s="402">
        <v>27366497.234999999</v>
      </c>
      <c r="L50" s="401">
        <f t="shared" si="2"/>
        <v>0</v>
      </c>
      <c r="M50" s="402">
        <v>27954025.18034786</v>
      </c>
      <c r="N50" s="402">
        <v>27929929.508235943</v>
      </c>
      <c r="O50" s="401">
        <f t="shared" si="3"/>
        <v>-24095.672111917287</v>
      </c>
      <c r="P50" s="402">
        <v>666428.07999999996</v>
      </c>
      <c r="Q50" s="402">
        <v>666428.07999999996</v>
      </c>
      <c r="R50" s="401">
        <f t="shared" si="4"/>
        <v>0</v>
      </c>
      <c r="S50" s="402">
        <v>684000</v>
      </c>
      <c r="T50" s="402">
        <v>684000</v>
      </c>
      <c r="U50" s="402">
        <v>675214.04</v>
      </c>
      <c r="V50" s="402">
        <v>675214.04</v>
      </c>
      <c r="W50" s="402">
        <v>696362.34238277609</v>
      </c>
      <c r="X50" s="402">
        <v>695408.51866663189</v>
      </c>
      <c r="Y50" s="402">
        <v>28650387.522730637</v>
      </c>
      <c r="Z50" s="402">
        <v>28625338.026902575</v>
      </c>
      <c r="AA50" s="401">
        <f t="shared" si="5"/>
        <v>-25049.495828062296</v>
      </c>
      <c r="AB50" s="401">
        <f t="shared" si="10"/>
        <v>4368.1029917259702</v>
      </c>
      <c r="AC50" s="401">
        <f t="shared" si="7"/>
        <v>4364.2838888401548</v>
      </c>
      <c r="AD50" s="402">
        <f t="shared" si="11"/>
        <v>-3.8191028858154823</v>
      </c>
      <c r="AE50" s="403">
        <f t="shared" si="12"/>
        <v>-8.7431612602761422E-4</v>
      </c>
      <c r="AF50" s="355">
        <v>7</v>
      </c>
    </row>
    <row r="51" spans="1:32">
      <c r="A51" s="397">
        <v>143</v>
      </c>
      <c r="B51" s="397" t="s">
        <v>49</v>
      </c>
      <c r="C51" s="402">
        <v>6877</v>
      </c>
      <c r="D51" s="402">
        <v>28996624.760000005</v>
      </c>
      <c r="E51" s="402">
        <v>28996624.760000005</v>
      </c>
      <c r="F51" s="401">
        <f t="shared" si="0"/>
        <v>0</v>
      </c>
      <c r="G51" s="402">
        <v>28746000</v>
      </c>
      <c r="H51" s="402">
        <v>28746000</v>
      </c>
      <c r="I51" s="401">
        <f t="shared" si="1"/>
        <v>0</v>
      </c>
      <c r="J51" s="402">
        <v>28871312.380000003</v>
      </c>
      <c r="K51" s="402">
        <v>28871312.380000003</v>
      </c>
      <c r="L51" s="401">
        <f t="shared" si="2"/>
        <v>0</v>
      </c>
      <c r="M51" s="402">
        <v>29491147.015629709</v>
      </c>
      <c r="N51" s="402">
        <v>29465726.3828547</v>
      </c>
      <c r="O51" s="401">
        <f t="shared" si="3"/>
        <v>-25420.632775008678</v>
      </c>
      <c r="P51" s="402">
        <v>545821.68000000005</v>
      </c>
      <c r="Q51" s="402">
        <v>545821.68000000005</v>
      </c>
      <c r="R51" s="401">
        <f t="shared" si="4"/>
        <v>0</v>
      </c>
      <c r="S51" s="402">
        <v>566000</v>
      </c>
      <c r="T51" s="402">
        <v>566000</v>
      </c>
      <c r="U51" s="402">
        <v>555910.84000000008</v>
      </c>
      <c r="V51" s="402">
        <v>555910.84000000008</v>
      </c>
      <c r="W51" s="402">
        <v>573322.46038363874</v>
      </c>
      <c r="X51" s="402">
        <v>572537.16725902655</v>
      </c>
      <c r="Y51" s="402">
        <v>30064469.476013348</v>
      </c>
      <c r="Z51" s="402">
        <v>30038263.550113726</v>
      </c>
      <c r="AA51" s="401">
        <f t="shared" si="5"/>
        <v>-26205.925899621099</v>
      </c>
      <c r="AB51" s="401">
        <f t="shared" si="10"/>
        <v>4371.741962485582</v>
      </c>
      <c r="AC51" s="401">
        <f t="shared" si="7"/>
        <v>4367.9313000019956</v>
      </c>
      <c r="AD51" s="402">
        <f t="shared" si="11"/>
        <v>-3.810662483586384</v>
      </c>
      <c r="AE51" s="403">
        <f t="shared" si="12"/>
        <v>-8.7165768617775586E-4</v>
      </c>
      <c r="AF51" s="355">
        <v>6</v>
      </c>
    </row>
    <row r="52" spans="1:32">
      <c r="A52" s="397">
        <v>145</v>
      </c>
      <c r="B52" s="397" t="s">
        <v>50</v>
      </c>
      <c r="C52" s="402">
        <v>12366</v>
      </c>
      <c r="D52" s="402">
        <v>43036258.850000009</v>
      </c>
      <c r="E52" s="402">
        <v>42890037.710000001</v>
      </c>
      <c r="F52" s="401">
        <f t="shared" si="0"/>
        <v>-146221.14000000805</v>
      </c>
      <c r="G52" s="402">
        <v>43076000</v>
      </c>
      <c r="H52" s="402">
        <v>43076000</v>
      </c>
      <c r="I52" s="401">
        <f t="shared" si="1"/>
        <v>0</v>
      </c>
      <c r="J52" s="402">
        <v>43056129.425000004</v>
      </c>
      <c r="K52" s="402">
        <v>42983018.855000004</v>
      </c>
      <c r="L52" s="401">
        <f t="shared" si="2"/>
        <v>-73110.570000000298</v>
      </c>
      <c r="M52" s="402">
        <v>43980496.143856108</v>
      </c>
      <c r="N52" s="402">
        <v>43867970.254371732</v>
      </c>
      <c r="O52" s="401">
        <f t="shared" si="3"/>
        <v>-112525.88948437572</v>
      </c>
      <c r="P52" s="402">
        <v>1204840.1599999999</v>
      </c>
      <c r="Q52" s="402">
        <v>1204840.1599999999</v>
      </c>
      <c r="R52" s="401">
        <f t="shared" si="4"/>
        <v>0</v>
      </c>
      <c r="S52" s="402">
        <v>1266000</v>
      </c>
      <c r="T52" s="402">
        <v>1266000</v>
      </c>
      <c r="U52" s="402">
        <v>1235420.08</v>
      </c>
      <c r="V52" s="402">
        <v>1235420.08</v>
      </c>
      <c r="W52" s="402">
        <v>1274114.5322385721</v>
      </c>
      <c r="X52" s="402">
        <v>1272369.3478942052</v>
      </c>
      <c r="Y52" s="402">
        <v>45254610.676094681</v>
      </c>
      <c r="Z52" s="402">
        <v>45140339.602265939</v>
      </c>
      <c r="AA52" s="401">
        <f t="shared" si="5"/>
        <v>-114271.07382874191</v>
      </c>
      <c r="AB52" s="401">
        <f t="shared" si="10"/>
        <v>3659.5997635528611</v>
      </c>
      <c r="AC52" s="401">
        <f t="shared" si="7"/>
        <v>3650.3590168418195</v>
      </c>
      <c r="AD52" s="402">
        <f t="shared" si="11"/>
        <v>-9.2407467110415382</v>
      </c>
      <c r="AE52" s="403">
        <f t="shared" si="12"/>
        <v>-2.5250703104402637E-3</v>
      </c>
      <c r="AF52" s="355">
        <v>14</v>
      </c>
    </row>
    <row r="53" spans="1:32">
      <c r="A53" s="397">
        <v>146</v>
      </c>
      <c r="B53" s="397" t="s">
        <v>51</v>
      </c>
      <c r="C53" s="402">
        <v>4643</v>
      </c>
      <c r="D53" s="402">
        <v>25888502.290000003</v>
      </c>
      <c r="E53" s="402">
        <v>25888502.290000003</v>
      </c>
      <c r="F53" s="401">
        <f t="shared" si="0"/>
        <v>0</v>
      </c>
      <c r="G53" s="402">
        <v>25560000</v>
      </c>
      <c r="H53" s="402">
        <v>25560000</v>
      </c>
      <c r="I53" s="401">
        <f t="shared" si="1"/>
        <v>0</v>
      </c>
      <c r="J53" s="402">
        <v>25724251.145000003</v>
      </c>
      <c r="K53" s="402">
        <v>25724251.145000003</v>
      </c>
      <c r="L53" s="401">
        <f t="shared" si="2"/>
        <v>0</v>
      </c>
      <c r="M53" s="402">
        <v>26276521.912100758</v>
      </c>
      <c r="N53" s="402">
        <v>26253872.205943927</v>
      </c>
      <c r="O53" s="401">
        <f t="shared" si="3"/>
        <v>-22649.706156831235</v>
      </c>
      <c r="P53" s="402">
        <v>574016.12</v>
      </c>
      <c r="Q53" s="402">
        <v>574016.12</v>
      </c>
      <c r="R53" s="401">
        <f t="shared" si="4"/>
        <v>0</v>
      </c>
      <c r="S53" s="402">
        <v>438000</v>
      </c>
      <c r="T53" s="402">
        <v>438000</v>
      </c>
      <c r="U53" s="402">
        <v>506008.06</v>
      </c>
      <c r="V53" s="402">
        <v>506008.06</v>
      </c>
      <c r="W53" s="402">
        <v>521856.68106984894</v>
      </c>
      <c r="X53" s="402">
        <v>521141.88182161632</v>
      </c>
      <c r="Y53" s="402">
        <v>26798378.593170606</v>
      </c>
      <c r="Z53" s="402">
        <v>26775014.087765545</v>
      </c>
      <c r="AA53" s="401">
        <f t="shared" si="5"/>
        <v>-23364.505405060947</v>
      </c>
      <c r="AB53" s="401">
        <f t="shared" si="10"/>
        <v>5771.7808729637318</v>
      </c>
      <c r="AC53" s="401">
        <f t="shared" si="7"/>
        <v>5766.7486727903388</v>
      </c>
      <c r="AD53" s="402">
        <f t="shared" si="11"/>
        <v>-5.0322001733929937</v>
      </c>
      <c r="AE53" s="403">
        <f t="shared" si="12"/>
        <v>-8.7186265108658335E-4</v>
      </c>
      <c r="AF53" s="355">
        <v>12</v>
      </c>
    </row>
    <row r="54" spans="1:32">
      <c r="A54" s="397">
        <v>148</v>
      </c>
      <c r="B54" s="397" t="s">
        <v>52</v>
      </c>
      <c r="C54" s="402">
        <v>7008</v>
      </c>
      <c r="D54" s="402">
        <v>30492550.34</v>
      </c>
      <c r="E54" s="402">
        <v>30416608.870000001</v>
      </c>
      <c r="F54" s="401">
        <f t="shared" si="0"/>
        <v>-75941.469999998808</v>
      </c>
      <c r="G54" s="402">
        <v>32582000</v>
      </c>
      <c r="H54" s="402">
        <v>32582000</v>
      </c>
      <c r="I54" s="401">
        <f t="shared" si="1"/>
        <v>0</v>
      </c>
      <c r="J54" s="402">
        <v>31537275.170000002</v>
      </c>
      <c r="K54" s="402">
        <v>31499304.435000002</v>
      </c>
      <c r="L54" s="401">
        <f t="shared" si="2"/>
        <v>-37970.734999999404</v>
      </c>
      <c r="M54" s="402">
        <v>32214345.031129424</v>
      </c>
      <c r="N54" s="402">
        <v>32147824.5781064</v>
      </c>
      <c r="O54" s="401">
        <f t="shared" si="3"/>
        <v>-66520.453023023903</v>
      </c>
      <c r="P54" s="402">
        <v>845096.33000000007</v>
      </c>
      <c r="Q54" s="402">
        <v>845096.33000000007</v>
      </c>
      <c r="R54" s="401">
        <f t="shared" si="4"/>
        <v>0</v>
      </c>
      <c r="S54" s="402">
        <v>870000</v>
      </c>
      <c r="T54" s="402">
        <v>870000</v>
      </c>
      <c r="U54" s="402">
        <v>857548.16500000004</v>
      </c>
      <c r="V54" s="402">
        <v>857548.16500000004</v>
      </c>
      <c r="W54" s="402">
        <v>884407.33383661765</v>
      </c>
      <c r="X54" s="402">
        <v>883195.94051678549</v>
      </c>
      <c r="Y54" s="402">
        <v>33098752.364966042</v>
      </c>
      <c r="Z54" s="402">
        <v>33031020.518623184</v>
      </c>
      <c r="AA54" s="401">
        <f t="shared" si="5"/>
        <v>-67731.846342857927</v>
      </c>
      <c r="AB54" s="401">
        <f t="shared" si="10"/>
        <v>4722.9954858684423</v>
      </c>
      <c r="AC54" s="401">
        <f t="shared" si="7"/>
        <v>4713.3305534565043</v>
      </c>
      <c r="AD54" s="402">
        <f t="shared" si="11"/>
        <v>-9.6649324119380253</v>
      </c>
      <c r="AE54" s="403">
        <f t="shared" si="12"/>
        <v>-2.0463564788186289E-3</v>
      </c>
      <c r="AF54" s="355">
        <v>19</v>
      </c>
    </row>
    <row r="55" spans="1:32">
      <c r="A55" s="397">
        <v>149</v>
      </c>
      <c r="B55" s="397" t="s">
        <v>53</v>
      </c>
      <c r="C55" s="402">
        <v>5353</v>
      </c>
      <c r="D55" s="402">
        <v>18349401.940000005</v>
      </c>
      <c r="E55" s="402">
        <v>18349401.940000005</v>
      </c>
      <c r="F55" s="401">
        <f t="shared" si="0"/>
        <v>0</v>
      </c>
      <c r="G55" s="402">
        <v>21068000</v>
      </c>
      <c r="H55" s="402">
        <v>21068000</v>
      </c>
      <c r="I55" s="401">
        <f t="shared" si="1"/>
        <v>0</v>
      </c>
      <c r="J55" s="402">
        <v>19708700.970000003</v>
      </c>
      <c r="K55" s="402">
        <v>19708700.970000003</v>
      </c>
      <c r="L55" s="401">
        <f t="shared" si="2"/>
        <v>0</v>
      </c>
      <c r="M55" s="402">
        <v>20131824.63419953</v>
      </c>
      <c r="N55" s="402">
        <v>20114471.503755145</v>
      </c>
      <c r="O55" s="401">
        <f t="shared" si="3"/>
        <v>-17353.130444385111</v>
      </c>
      <c r="P55" s="402">
        <v>372452.32</v>
      </c>
      <c r="Q55" s="402">
        <v>372452.32</v>
      </c>
      <c r="R55" s="401">
        <f t="shared" si="4"/>
        <v>0</v>
      </c>
      <c r="S55" s="402">
        <v>381000</v>
      </c>
      <c r="T55" s="402">
        <v>381000</v>
      </c>
      <c r="U55" s="402">
        <v>376726.16000000003</v>
      </c>
      <c r="V55" s="402">
        <v>376726.16000000003</v>
      </c>
      <c r="W55" s="402">
        <v>388525.55733951926</v>
      </c>
      <c r="X55" s="402">
        <v>387993.38483626401</v>
      </c>
      <c r="Y55" s="402">
        <v>20520350.191539049</v>
      </c>
      <c r="Z55" s="402">
        <v>20502464.888591409</v>
      </c>
      <c r="AA55" s="401">
        <f t="shared" si="5"/>
        <v>-17885.302947640419</v>
      </c>
      <c r="AB55" s="401">
        <f t="shared" si="10"/>
        <v>3833.4298882008311</v>
      </c>
      <c r="AC55" s="401">
        <f t="shared" si="7"/>
        <v>3830.0887144762578</v>
      </c>
      <c r="AD55" s="402">
        <f t="shared" si="11"/>
        <v>-3.3411737245733093</v>
      </c>
      <c r="AE55" s="403">
        <f t="shared" si="12"/>
        <v>-8.7158858307473689E-4</v>
      </c>
      <c r="AF55" s="355">
        <v>1</v>
      </c>
    </row>
    <row r="56" spans="1:32">
      <c r="A56" s="397">
        <v>151</v>
      </c>
      <c r="B56" s="397" t="s">
        <v>54</v>
      </c>
      <c r="C56" s="402">
        <v>1891</v>
      </c>
      <c r="D56" s="402">
        <v>10209238.52</v>
      </c>
      <c r="E56" s="402">
        <v>10209238.52</v>
      </c>
      <c r="F56" s="401">
        <f t="shared" si="0"/>
        <v>0</v>
      </c>
      <c r="G56" s="402">
        <v>10026000</v>
      </c>
      <c r="H56" s="402">
        <v>10026000</v>
      </c>
      <c r="I56" s="401">
        <f t="shared" si="1"/>
        <v>0</v>
      </c>
      <c r="J56" s="402">
        <v>10117619.26</v>
      </c>
      <c r="K56" s="402">
        <v>10117619.26</v>
      </c>
      <c r="L56" s="401">
        <f t="shared" si="2"/>
        <v>0</v>
      </c>
      <c r="M56" s="402">
        <v>10334833.176877795</v>
      </c>
      <c r="N56" s="402">
        <v>10325924.808585402</v>
      </c>
      <c r="O56" s="401">
        <f t="shared" si="3"/>
        <v>-8908.3682923931628</v>
      </c>
      <c r="P56" s="402">
        <v>193577.11</v>
      </c>
      <c r="Q56" s="402">
        <v>193577.11</v>
      </c>
      <c r="R56" s="401">
        <f t="shared" si="4"/>
        <v>0</v>
      </c>
      <c r="S56" s="402">
        <v>198000</v>
      </c>
      <c r="T56" s="402">
        <v>198000</v>
      </c>
      <c r="U56" s="402">
        <v>195788.55499999999</v>
      </c>
      <c r="V56" s="402">
        <v>195788.55499999999</v>
      </c>
      <c r="W56" s="402">
        <v>201920.82613024302</v>
      </c>
      <c r="X56" s="402">
        <v>201644.25047268032</v>
      </c>
      <c r="Y56" s="402">
        <v>10536754.003008038</v>
      </c>
      <c r="Z56" s="402">
        <v>10527569.059058081</v>
      </c>
      <c r="AA56" s="401">
        <f t="shared" si="5"/>
        <v>-9184.9439499564469</v>
      </c>
      <c r="AB56" s="401">
        <f t="shared" si="10"/>
        <v>5572.0539413051492</v>
      </c>
      <c r="AC56" s="401">
        <f t="shared" si="7"/>
        <v>5567.1967525426135</v>
      </c>
      <c r="AD56" s="402">
        <f t="shared" si="11"/>
        <v>-4.8571887625357704</v>
      </c>
      <c r="AE56" s="403">
        <f t="shared" si="12"/>
        <v>-8.717052659038087E-4</v>
      </c>
      <c r="AF56" s="355">
        <v>14</v>
      </c>
    </row>
    <row r="57" spans="1:32">
      <c r="A57" s="397">
        <v>152</v>
      </c>
      <c r="B57" s="397" t="s">
        <v>55</v>
      </c>
      <c r="C57" s="402">
        <v>4480</v>
      </c>
      <c r="D57" s="402">
        <v>18572902.149999999</v>
      </c>
      <c r="E57" s="402">
        <v>18572902.149999999</v>
      </c>
      <c r="F57" s="401">
        <f t="shared" si="0"/>
        <v>0</v>
      </c>
      <c r="G57" s="402">
        <v>17434000</v>
      </c>
      <c r="H57" s="402">
        <v>17434000</v>
      </c>
      <c r="I57" s="401">
        <f t="shared" si="1"/>
        <v>0</v>
      </c>
      <c r="J57" s="402">
        <v>18003451.074999999</v>
      </c>
      <c r="K57" s="402">
        <v>18003451.074999999</v>
      </c>
      <c r="L57" s="401">
        <f t="shared" si="2"/>
        <v>0</v>
      </c>
      <c r="M57" s="402">
        <v>18389964.94005312</v>
      </c>
      <c r="N57" s="402">
        <v>18374113.249196928</v>
      </c>
      <c r="O57" s="401">
        <f t="shared" si="3"/>
        <v>-15851.690856192261</v>
      </c>
      <c r="P57" s="402">
        <v>510370.22000000003</v>
      </c>
      <c r="Q57" s="402">
        <v>510370.22000000003</v>
      </c>
      <c r="R57" s="401">
        <f t="shared" si="4"/>
        <v>0</v>
      </c>
      <c r="S57" s="402">
        <v>475000</v>
      </c>
      <c r="T57" s="402">
        <v>475000</v>
      </c>
      <c r="U57" s="402">
        <v>492685.11</v>
      </c>
      <c r="V57" s="402">
        <v>492685.11</v>
      </c>
      <c r="W57" s="402">
        <v>508116.44446361874</v>
      </c>
      <c r="X57" s="402">
        <v>507420.46553742659</v>
      </c>
      <c r="Y57" s="402">
        <v>18898081.384516738</v>
      </c>
      <c r="Z57" s="402">
        <v>18881533.714734353</v>
      </c>
      <c r="AA57" s="401">
        <f t="shared" si="5"/>
        <v>-16547.66978238523</v>
      </c>
      <c r="AB57" s="401">
        <f t="shared" si="10"/>
        <v>4218.3217376153434</v>
      </c>
      <c r="AC57" s="401">
        <f t="shared" si="7"/>
        <v>4214.6280613246327</v>
      </c>
      <c r="AD57" s="402">
        <f t="shared" si="11"/>
        <v>-3.693676290710755</v>
      </c>
      <c r="AE57" s="403">
        <f t="shared" si="12"/>
        <v>-8.756269721614038E-4</v>
      </c>
      <c r="AF57" s="355">
        <v>14</v>
      </c>
    </row>
    <row r="58" spans="1:32">
      <c r="A58" s="397">
        <v>153</v>
      </c>
      <c r="B58" s="397" t="s">
        <v>56</v>
      </c>
      <c r="C58" s="402">
        <v>25655</v>
      </c>
      <c r="D58" s="402">
        <v>101521755.85999998</v>
      </c>
      <c r="E58" s="402">
        <v>101521755.85999998</v>
      </c>
      <c r="F58" s="401">
        <f t="shared" si="0"/>
        <v>0</v>
      </c>
      <c r="G58" s="402">
        <v>107089000</v>
      </c>
      <c r="H58" s="402">
        <v>107089000</v>
      </c>
      <c r="I58" s="401">
        <f t="shared" si="1"/>
        <v>0</v>
      </c>
      <c r="J58" s="402">
        <v>104305377.92999999</v>
      </c>
      <c r="K58" s="402">
        <v>104305377.92999999</v>
      </c>
      <c r="L58" s="401">
        <f t="shared" si="2"/>
        <v>0</v>
      </c>
      <c r="M58" s="402">
        <v>106544697.19171277</v>
      </c>
      <c r="N58" s="402">
        <v>106452858.32155964</v>
      </c>
      <c r="O58" s="401">
        <f t="shared" si="3"/>
        <v>-91838.870153129101</v>
      </c>
      <c r="P58" s="402">
        <v>2794349.26</v>
      </c>
      <c r="Q58" s="402">
        <v>2794349.26</v>
      </c>
      <c r="R58" s="401">
        <f t="shared" si="4"/>
        <v>0</v>
      </c>
      <c r="S58" s="402">
        <v>2684000</v>
      </c>
      <c r="T58" s="402">
        <v>2684000</v>
      </c>
      <c r="U58" s="402">
        <v>2739174.63</v>
      </c>
      <c r="V58" s="402">
        <v>2739174.63</v>
      </c>
      <c r="W58" s="402">
        <v>2824968.0079849549</v>
      </c>
      <c r="X58" s="402">
        <v>2821098.5835210406</v>
      </c>
      <c r="Y58" s="402">
        <v>109369665.19969772</v>
      </c>
      <c r="Z58" s="402">
        <v>109273956.90508068</v>
      </c>
      <c r="AA58" s="401">
        <f t="shared" si="5"/>
        <v>-95708.294617041945</v>
      </c>
      <c r="AB58" s="401">
        <f t="shared" si="10"/>
        <v>4263.0935567997549</v>
      </c>
      <c r="AC58" s="401">
        <f t="shared" si="7"/>
        <v>4259.3629664814143</v>
      </c>
      <c r="AD58" s="402">
        <f t="shared" si="11"/>
        <v>-3.7305903183405462</v>
      </c>
      <c r="AE58" s="403">
        <f t="shared" si="12"/>
        <v>-8.7508994785961221E-4</v>
      </c>
      <c r="AF58" s="355">
        <v>9</v>
      </c>
    </row>
    <row r="59" spans="1:32">
      <c r="A59" s="397">
        <v>165</v>
      </c>
      <c r="B59" s="397" t="s">
        <v>57</v>
      </c>
      <c r="C59" s="402">
        <v>16340</v>
      </c>
      <c r="D59" s="402">
        <v>54502976.390000001</v>
      </c>
      <c r="E59" s="402">
        <v>54502976.390000001</v>
      </c>
      <c r="F59" s="401">
        <f t="shared" si="0"/>
        <v>0</v>
      </c>
      <c r="G59" s="402">
        <v>57239000</v>
      </c>
      <c r="H59" s="402">
        <v>57239000</v>
      </c>
      <c r="I59" s="401">
        <f t="shared" si="1"/>
        <v>0</v>
      </c>
      <c r="J59" s="402">
        <v>55870988.195</v>
      </c>
      <c r="K59" s="402">
        <v>55870988.195</v>
      </c>
      <c r="L59" s="401">
        <f t="shared" si="2"/>
        <v>0</v>
      </c>
      <c r="M59" s="402">
        <v>57070475.532268018</v>
      </c>
      <c r="N59" s="402">
        <v>57021282.206554651</v>
      </c>
      <c r="O59" s="401">
        <f t="shared" si="3"/>
        <v>-49193.32571336627</v>
      </c>
      <c r="P59" s="402">
        <v>1255633.79</v>
      </c>
      <c r="Q59" s="402">
        <v>1255633.79</v>
      </c>
      <c r="R59" s="401">
        <f t="shared" si="4"/>
        <v>0</v>
      </c>
      <c r="S59" s="402">
        <v>1362000</v>
      </c>
      <c r="T59" s="402">
        <v>1362000</v>
      </c>
      <c r="U59" s="402">
        <v>1308816.895</v>
      </c>
      <c r="V59" s="402">
        <v>1308816.895</v>
      </c>
      <c r="W59" s="402">
        <v>1349810.2005585544</v>
      </c>
      <c r="X59" s="402">
        <v>1347961.3340946089</v>
      </c>
      <c r="Y59" s="402">
        <v>58420285.732826576</v>
      </c>
      <c r="Z59" s="402">
        <v>58369243.540649258</v>
      </c>
      <c r="AA59" s="401">
        <f t="shared" si="5"/>
        <v>-51042.192177318037</v>
      </c>
      <c r="AB59" s="401">
        <f t="shared" si="10"/>
        <v>3575.2928845059105</v>
      </c>
      <c r="AC59" s="401">
        <f t="shared" si="7"/>
        <v>3572.169127334716</v>
      </c>
      <c r="AD59" s="402">
        <f t="shared" si="11"/>
        <v>-3.1237571711944838</v>
      </c>
      <c r="AE59" s="403">
        <f t="shared" si="12"/>
        <v>-8.7370665064441934E-4</v>
      </c>
      <c r="AF59" s="355">
        <v>5</v>
      </c>
    </row>
    <row r="60" spans="1:32">
      <c r="A60" s="397">
        <v>167</v>
      </c>
      <c r="B60" s="397" t="s">
        <v>58</v>
      </c>
      <c r="C60" s="402">
        <v>77261</v>
      </c>
      <c r="D60" s="402">
        <v>264507078.97000003</v>
      </c>
      <c r="E60" s="402">
        <v>264507078.97000003</v>
      </c>
      <c r="F60" s="401">
        <f t="shared" si="0"/>
        <v>0</v>
      </c>
      <c r="G60" s="402">
        <v>267844000</v>
      </c>
      <c r="H60" s="402">
        <v>267844000</v>
      </c>
      <c r="I60" s="401">
        <f t="shared" si="1"/>
        <v>0</v>
      </c>
      <c r="J60" s="402">
        <v>266175539.48500001</v>
      </c>
      <c r="K60" s="402">
        <v>266175539.48500001</v>
      </c>
      <c r="L60" s="401">
        <f t="shared" si="2"/>
        <v>0</v>
      </c>
      <c r="M60" s="402">
        <v>271890029.23034722</v>
      </c>
      <c r="N60" s="402">
        <v>271655666.81017452</v>
      </c>
      <c r="O60" s="401">
        <f t="shared" si="3"/>
        <v>-234362.42017269135</v>
      </c>
      <c r="P60" s="402">
        <v>6674728.9199999999</v>
      </c>
      <c r="Q60" s="402">
        <v>6674728.9199999999</v>
      </c>
      <c r="R60" s="401">
        <f t="shared" si="4"/>
        <v>0</v>
      </c>
      <c r="S60" s="402">
        <v>7255000</v>
      </c>
      <c r="T60" s="402">
        <v>7255000</v>
      </c>
      <c r="U60" s="402">
        <v>6964864.46</v>
      </c>
      <c r="V60" s="402">
        <v>6964864.46</v>
      </c>
      <c r="W60" s="402">
        <v>7183010.1899897521</v>
      </c>
      <c r="X60" s="402">
        <v>7173171.4536659671</v>
      </c>
      <c r="Y60" s="402">
        <v>279073039.42033696</v>
      </c>
      <c r="Z60" s="402">
        <v>278828838.2638405</v>
      </c>
      <c r="AA60" s="401">
        <f t="shared" si="5"/>
        <v>-244201.15649646521</v>
      </c>
      <c r="AB60" s="401">
        <f t="shared" si="10"/>
        <v>3612.0816378293962</v>
      </c>
      <c r="AC60" s="401">
        <f t="shared" si="7"/>
        <v>3608.9209078816025</v>
      </c>
      <c r="AD60" s="402">
        <f t="shared" si="11"/>
        <v>-3.1607299477936976</v>
      </c>
      <c r="AE60" s="403">
        <f t="shared" si="12"/>
        <v>-8.7504388458204156E-4</v>
      </c>
      <c r="AF60" s="355">
        <v>12</v>
      </c>
    </row>
    <row r="61" spans="1:32">
      <c r="A61" s="397">
        <v>169</v>
      </c>
      <c r="B61" s="397" t="s">
        <v>59</v>
      </c>
      <c r="C61" s="402">
        <v>5046</v>
      </c>
      <c r="D61" s="402">
        <v>17689983</v>
      </c>
      <c r="E61" s="402">
        <v>17689982.870000001</v>
      </c>
      <c r="F61" s="401">
        <f t="shared" si="0"/>
        <v>-0.12999999895691872</v>
      </c>
      <c r="G61" s="402">
        <v>18869000</v>
      </c>
      <c r="H61" s="402">
        <v>18869000</v>
      </c>
      <c r="I61" s="401">
        <f t="shared" si="1"/>
        <v>0</v>
      </c>
      <c r="J61" s="402">
        <v>18279491.5</v>
      </c>
      <c r="K61" s="402">
        <v>18279491.435000002</v>
      </c>
      <c r="L61" s="401">
        <f t="shared" si="2"/>
        <v>-6.4999997615814209E-2</v>
      </c>
      <c r="M61" s="402">
        <v>18671931.642805826</v>
      </c>
      <c r="N61" s="402">
        <v>18655836.8373501</v>
      </c>
      <c r="O61" s="401">
        <f t="shared" si="3"/>
        <v>-16094.80545572564</v>
      </c>
      <c r="P61" s="402">
        <v>413712.64000000001</v>
      </c>
      <c r="Q61" s="402">
        <v>413712.64000000001</v>
      </c>
      <c r="R61" s="401">
        <f t="shared" si="4"/>
        <v>0</v>
      </c>
      <c r="S61" s="402">
        <v>449000</v>
      </c>
      <c r="T61" s="402">
        <v>449000</v>
      </c>
      <c r="U61" s="402">
        <v>431356.32</v>
      </c>
      <c r="V61" s="402">
        <v>431356.32</v>
      </c>
      <c r="W61" s="402">
        <v>444866.78238624049</v>
      </c>
      <c r="X61" s="402">
        <v>444257.43799505354</v>
      </c>
      <c r="Y61" s="402">
        <v>19116798.425192066</v>
      </c>
      <c r="Z61" s="402">
        <v>19100094.275345154</v>
      </c>
      <c r="AA61" s="401">
        <f t="shared" si="5"/>
        <v>-16704.14984691143</v>
      </c>
      <c r="AB61" s="401">
        <f t="shared" si="10"/>
        <v>3788.5054350360811</v>
      </c>
      <c r="AC61" s="401">
        <f t="shared" si="7"/>
        <v>3785.1950605123175</v>
      </c>
      <c r="AD61" s="402">
        <f t="shared" si="11"/>
        <v>-3.3103745237635849</v>
      </c>
      <c r="AE61" s="403">
        <f t="shared" si="12"/>
        <v>-8.7379431824203191E-4</v>
      </c>
      <c r="AF61" s="355">
        <v>5</v>
      </c>
    </row>
    <row r="62" spans="1:32">
      <c r="A62" s="397">
        <v>171</v>
      </c>
      <c r="B62" s="397" t="s">
        <v>60</v>
      </c>
      <c r="C62" s="402">
        <v>4624</v>
      </c>
      <c r="D62" s="402">
        <v>19666818.629999999</v>
      </c>
      <c r="E62" s="402">
        <v>19666818.629999999</v>
      </c>
      <c r="F62" s="401">
        <f t="shared" si="0"/>
        <v>0</v>
      </c>
      <c r="G62" s="402">
        <v>19424000</v>
      </c>
      <c r="H62" s="402">
        <v>19424000</v>
      </c>
      <c r="I62" s="401">
        <f t="shared" si="1"/>
        <v>0</v>
      </c>
      <c r="J62" s="402">
        <v>19545409.314999998</v>
      </c>
      <c r="K62" s="402">
        <v>19545409.314999998</v>
      </c>
      <c r="L62" s="401">
        <f t="shared" si="2"/>
        <v>0</v>
      </c>
      <c r="M62" s="402">
        <v>19965027.290848885</v>
      </c>
      <c r="N62" s="402">
        <v>19947817.935552031</v>
      </c>
      <c r="O62" s="401">
        <f t="shared" si="3"/>
        <v>-17209.35529685393</v>
      </c>
      <c r="P62" s="402">
        <v>414887.49</v>
      </c>
      <c r="Q62" s="402">
        <v>414887.49</v>
      </c>
      <c r="R62" s="401">
        <f t="shared" si="4"/>
        <v>0</v>
      </c>
      <c r="S62" s="402">
        <v>476000</v>
      </c>
      <c r="T62" s="402">
        <v>476000</v>
      </c>
      <c r="U62" s="402">
        <v>445443.745</v>
      </c>
      <c r="V62" s="402">
        <v>445443.745</v>
      </c>
      <c r="W62" s="402">
        <v>459395.43802726013</v>
      </c>
      <c r="X62" s="402">
        <v>458766.1933981214</v>
      </c>
      <c r="Y62" s="402">
        <v>20424422.728876144</v>
      </c>
      <c r="Z62" s="402">
        <v>20406584.128950153</v>
      </c>
      <c r="AA62" s="401">
        <f t="shared" si="5"/>
        <v>-17838.599925991148</v>
      </c>
      <c r="AB62" s="401">
        <f t="shared" si="10"/>
        <v>4417.0464379057403</v>
      </c>
      <c r="AC62" s="401">
        <f t="shared" si="7"/>
        <v>4413.1886092020222</v>
      </c>
      <c r="AD62" s="402">
        <f t="shared" si="11"/>
        <v>-3.8578287037180417</v>
      </c>
      <c r="AE62" s="403">
        <f t="shared" si="12"/>
        <v>-8.7339555016024658E-4</v>
      </c>
      <c r="AF62" s="355">
        <v>11</v>
      </c>
    </row>
    <row r="63" spans="1:32">
      <c r="A63" s="397">
        <v>172</v>
      </c>
      <c r="B63" s="397" t="s">
        <v>61</v>
      </c>
      <c r="C63" s="402">
        <v>4263</v>
      </c>
      <c r="D63" s="402">
        <v>20940515.600000001</v>
      </c>
      <c r="E63" s="402">
        <v>20845494.48</v>
      </c>
      <c r="F63" s="401">
        <f t="shared" si="0"/>
        <v>-95021.120000001043</v>
      </c>
      <c r="G63" s="402">
        <v>23189000</v>
      </c>
      <c r="H63" s="402">
        <v>23189000</v>
      </c>
      <c r="I63" s="401">
        <f t="shared" si="1"/>
        <v>0</v>
      </c>
      <c r="J63" s="402">
        <v>22064757.800000001</v>
      </c>
      <c r="K63" s="402">
        <v>22017247.240000002</v>
      </c>
      <c r="L63" s="401">
        <f t="shared" si="2"/>
        <v>-47510.559999998659</v>
      </c>
      <c r="M63" s="402">
        <v>22538463.356963005</v>
      </c>
      <c r="N63" s="402">
        <v>22470547.037789449</v>
      </c>
      <c r="O63" s="401">
        <f t="shared" si="3"/>
        <v>-67916.319173555821</v>
      </c>
      <c r="P63" s="402">
        <v>365386.59</v>
      </c>
      <c r="Q63" s="402">
        <v>365386.59</v>
      </c>
      <c r="R63" s="401">
        <f t="shared" si="4"/>
        <v>0</v>
      </c>
      <c r="S63" s="402">
        <v>420000</v>
      </c>
      <c r="T63" s="402">
        <v>420000</v>
      </c>
      <c r="U63" s="402">
        <v>392693.29500000004</v>
      </c>
      <c r="V63" s="402">
        <v>392693.29500000004</v>
      </c>
      <c r="W63" s="402">
        <v>404992.79716430436</v>
      </c>
      <c r="X63" s="402">
        <v>404438.06909919804</v>
      </c>
      <c r="Y63" s="402">
        <v>22943456.154127311</v>
      </c>
      <c r="Z63" s="402">
        <v>22874985.106888648</v>
      </c>
      <c r="AA63" s="401">
        <f t="shared" si="5"/>
        <v>-68471.047238662839</v>
      </c>
      <c r="AB63" s="401">
        <f t="shared" si="10"/>
        <v>5381.9976903887664</v>
      </c>
      <c r="AC63" s="401">
        <f t="shared" si="7"/>
        <v>5365.9359856647079</v>
      </c>
      <c r="AD63" s="402">
        <f t="shared" si="11"/>
        <v>-16.061704724058472</v>
      </c>
      <c r="AE63" s="403">
        <f t="shared" si="12"/>
        <v>-2.9843388362543613E-3</v>
      </c>
      <c r="AF63" s="355">
        <v>13</v>
      </c>
    </row>
    <row r="64" spans="1:32">
      <c r="A64" s="397">
        <v>176</v>
      </c>
      <c r="B64" s="397" t="s">
        <v>62</v>
      </c>
      <c r="C64" s="402">
        <v>4444</v>
      </c>
      <c r="D64" s="402">
        <v>25260332.240000006</v>
      </c>
      <c r="E64" s="402">
        <v>25260332.240000006</v>
      </c>
      <c r="F64" s="401">
        <f t="shared" si="0"/>
        <v>0</v>
      </c>
      <c r="G64" s="402">
        <v>24806000</v>
      </c>
      <c r="H64" s="402">
        <v>24806000</v>
      </c>
      <c r="I64" s="401">
        <f t="shared" si="1"/>
        <v>0</v>
      </c>
      <c r="J64" s="402">
        <v>25033166.120000005</v>
      </c>
      <c r="K64" s="402">
        <v>25033166.120000005</v>
      </c>
      <c r="L64" s="401">
        <f t="shared" si="2"/>
        <v>0</v>
      </c>
      <c r="M64" s="402">
        <v>25570600.068149753</v>
      </c>
      <c r="N64" s="402">
        <v>25548558.849006105</v>
      </c>
      <c r="O64" s="401">
        <f t="shared" si="3"/>
        <v>-22041.219143647701</v>
      </c>
      <c r="P64" s="402">
        <v>392760.96</v>
      </c>
      <c r="Q64" s="402">
        <v>392760.96</v>
      </c>
      <c r="R64" s="401">
        <f t="shared" si="4"/>
        <v>0</v>
      </c>
      <c r="S64" s="402">
        <v>518000</v>
      </c>
      <c r="T64" s="402">
        <v>518000</v>
      </c>
      <c r="U64" s="402">
        <v>455380.47999999998</v>
      </c>
      <c r="V64" s="402">
        <v>455380.47999999998</v>
      </c>
      <c r="W64" s="402">
        <v>469643.40037744603</v>
      </c>
      <c r="X64" s="402">
        <v>469000.11887563794</v>
      </c>
      <c r="Y64" s="402">
        <v>26040243.468527198</v>
      </c>
      <c r="Z64" s="402">
        <v>26017558.967881743</v>
      </c>
      <c r="AA64" s="401">
        <f t="shared" si="5"/>
        <v>-22684.500645454973</v>
      </c>
      <c r="AB64" s="401">
        <f t="shared" si="10"/>
        <v>5859.6407444930692</v>
      </c>
      <c r="AC64" s="401">
        <f t="shared" si="7"/>
        <v>5854.5362213955314</v>
      </c>
      <c r="AD64" s="402">
        <f t="shared" si="11"/>
        <v>-5.1045230975378217</v>
      </c>
      <c r="AE64" s="403">
        <f t="shared" si="12"/>
        <v>-8.7113243287740595E-4</v>
      </c>
      <c r="AF64" s="355">
        <v>12</v>
      </c>
    </row>
    <row r="65" spans="1:32">
      <c r="A65" s="397">
        <v>177</v>
      </c>
      <c r="B65" s="397" t="s">
        <v>63</v>
      </c>
      <c r="C65" s="402">
        <v>1786</v>
      </c>
      <c r="D65" s="402">
        <v>7051326.9399999995</v>
      </c>
      <c r="E65" s="402">
        <v>7118446.2699999996</v>
      </c>
      <c r="F65" s="401">
        <f t="shared" si="0"/>
        <v>67119.330000000075</v>
      </c>
      <c r="G65" s="402">
        <v>7337000</v>
      </c>
      <c r="H65" s="402">
        <v>7337000</v>
      </c>
      <c r="I65" s="401">
        <f t="shared" si="1"/>
        <v>0</v>
      </c>
      <c r="J65" s="402">
        <v>7194163.4699999997</v>
      </c>
      <c r="K65" s="402">
        <v>7227723.1349999998</v>
      </c>
      <c r="L65" s="401">
        <f t="shared" si="2"/>
        <v>33559.665000000037</v>
      </c>
      <c r="M65" s="402">
        <v>7348614.0759993661</v>
      </c>
      <c r="N65" s="402">
        <v>7376530.3587123863</v>
      </c>
      <c r="O65" s="401">
        <f t="shared" si="3"/>
        <v>27916.28271302022</v>
      </c>
      <c r="P65" s="402">
        <v>129508.9</v>
      </c>
      <c r="Q65" s="402">
        <v>129508.9</v>
      </c>
      <c r="R65" s="401">
        <f t="shared" si="4"/>
        <v>0</v>
      </c>
      <c r="S65" s="402">
        <v>141000</v>
      </c>
      <c r="T65" s="402">
        <v>141000</v>
      </c>
      <c r="U65" s="402">
        <v>135254.45000000001</v>
      </c>
      <c r="V65" s="402">
        <v>135254.45000000001</v>
      </c>
      <c r="W65" s="402">
        <v>139490.73929163866</v>
      </c>
      <c r="X65" s="402">
        <v>139299.67557779164</v>
      </c>
      <c r="Y65" s="402">
        <v>7488104.8152910052</v>
      </c>
      <c r="Z65" s="402">
        <v>7515830.0342901777</v>
      </c>
      <c r="AA65" s="401">
        <f t="shared" si="5"/>
        <v>27725.218999172561</v>
      </c>
      <c r="AB65" s="401">
        <f t="shared" si="10"/>
        <v>4192.6678697038105</v>
      </c>
      <c r="AC65" s="401">
        <f t="shared" si="7"/>
        <v>4208.1915085611299</v>
      </c>
      <c r="AD65" s="402">
        <f t="shared" si="11"/>
        <v>15.523638857319384</v>
      </c>
      <c r="AE65" s="403">
        <f t="shared" si="12"/>
        <v>3.7025682309569743E-3</v>
      </c>
      <c r="AF65" s="355">
        <v>6</v>
      </c>
    </row>
    <row r="66" spans="1:32">
      <c r="A66" s="397">
        <v>178</v>
      </c>
      <c r="B66" s="397" t="s">
        <v>64</v>
      </c>
      <c r="C66" s="402">
        <v>5887</v>
      </c>
      <c r="D66" s="402">
        <v>28759443.810000002</v>
      </c>
      <c r="E66" s="402">
        <v>29471645.350000001</v>
      </c>
      <c r="F66" s="401">
        <f t="shared" si="0"/>
        <v>712201.53999999911</v>
      </c>
      <c r="G66" s="402">
        <v>29474000</v>
      </c>
      <c r="H66" s="402">
        <v>29474000</v>
      </c>
      <c r="I66" s="401">
        <f t="shared" si="1"/>
        <v>0</v>
      </c>
      <c r="J66" s="402">
        <v>29116721.905000001</v>
      </c>
      <c r="K66" s="402">
        <v>29472822.675000001</v>
      </c>
      <c r="L66" s="401">
        <f t="shared" si="2"/>
        <v>356100.76999999955</v>
      </c>
      <c r="M66" s="402">
        <v>29741825.207377736</v>
      </c>
      <c r="N66" s="402">
        <v>30079620.809809051</v>
      </c>
      <c r="O66" s="401">
        <f t="shared" si="3"/>
        <v>337795.60243131593</v>
      </c>
      <c r="P66" s="402">
        <v>508091.5</v>
      </c>
      <c r="Q66" s="402">
        <v>516303.65</v>
      </c>
      <c r="R66" s="401">
        <f t="shared" si="4"/>
        <v>8212.1500000000233</v>
      </c>
      <c r="S66" s="402">
        <v>554000</v>
      </c>
      <c r="T66" s="402">
        <v>554000</v>
      </c>
      <c r="U66" s="402">
        <v>531045.75</v>
      </c>
      <c r="V66" s="402">
        <v>535151.82499999995</v>
      </c>
      <c r="W66" s="402">
        <v>547678.57371925807</v>
      </c>
      <c r="X66" s="402">
        <v>551157.28619178967</v>
      </c>
      <c r="Y66" s="402">
        <v>30289503.781096995</v>
      </c>
      <c r="Z66" s="402">
        <v>30630778.096000843</v>
      </c>
      <c r="AA66" s="401">
        <f t="shared" si="5"/>
        <v>341274.31490384787</v>
      </c>
      <c r="AB66" s="401">
        <f t="shared" si="10"/>
        <v>5145.1509735174104</v>
      </c>
      <c r="AC66" s="401">
        <f t="shared" si="7"/>
        <v>5203.1218100901724</v>
      </c>
      <c r="AD66" s="402">
        <f t="shared" si="11"/>
        <v>57.970836572761982</v>
      </c>
      <c r="AE66" s="403">
        <f t="shared" si="12"/>
        <v>1.1267081737959388E-2</v>
      </c>
      <c r="AF66" s="355">
        <v>10</v>
      </c>
    </row>
    <row r="67" spans="1:32">
      <c r="A67" s="397">
        <v>179</v>
      </c>
      <c r="B67" s="397" t="s">
        <v>65</v>
      </c>
      <c r="C67" s="402">
        <v>144473</v>
      </c>
      <c r="D67" s="402">
        <v>470642281.5399999</v>
      </c>
      <c r="E67" s="402">
        <v>470642281.53999996</v>
      </c>
      <c r="F67" s="401">
        <f t="shared" si="0"/>
        <v>0</v>
      </c>
      <c r="G67" s="402">
        <v>469021000</v>
      </c>
      <c r="H67" s="402">
        <v>469021000</v>
      </c>
      <c r="I67" s="401">
        <f t="shared" si="1"/>
        <v>0</v>
      </c>
      <c r="J67" s="402">
        <v>469831640.76999998</v>
      </c>
      <c r="K67" s="402">
        <v>469831640.76999998</v>
      </c>
      <c r="L67" s="401">
        <f t="shared" si="2"/>
        <v>0</v>
      </c>
      <c r="M67" s="402">
        <v>479918398.17233115</v>
      </c>
      <c r="N67" s="402">
        <v>479504720.48948467</v>
      </c>
      <c r="O67" s="401">
        <f t="shared" si="3"/>
        <v>-413677.68284648657</v>
      </c>
      <c r="P67" s="402">
        <v>13283139.609999996</v>
      </c>
      <c r="Q67" s="402">
        <v>13283139.610000001</v>
      </c>
      <c r="R67" s="401">
        <f t="shared" si="4"/>
        <v>0</v>
      </c>
      <c r="S67" s="402">
        <v>13469000</v>
      </c>
      <c r="T67" s="402">
        <v>13469000</v>
      </c>
      <c r="U67" s="402">
        <v>13376069.804999998</v>
      </c>
      <c r="V67" s="402">
        <v>13376069.805</v>
      </c>
      <c r="W67" s="402">
        <v>13795020.170619261</v>
      </c>
      <c r="X67" s="402">
        <v>13776124.810255002</v>
      </c>
      <c r="Y67" s="402">
        <v>493713418.3429504</v>
      </c>
      <c r="Z67" s="402">
        <v>493280845.29973966</v>
      </c>
      <c r="AA67" s="401">
        <f t="shared" si="5"/>
        <v>-432573.04321074486</v>
      </c>
      <c r="AB67" s="401">
        <f t="shared" si="10"/>
        <v>3417.3403912353892</v>
      </c>
      <c r="AC67" s="401">
        <f t="shared" si="7"/>
        <v>3414.3462467017343</v>
      </c>
      <c r="AD67" s="402">
        <f t="shared" si="11"/>
        <v>-2.9941445336548895</v>
      </c>
      <c r="AE67" s="403">
        <f t="shared" si="12"/>
        <v>-8.7616221706626307E-4</v>
      </c>
      <c r="AF67" s="355">
        <v>13</v>
      </c>
    </row>
    <row r="68" spans="1:32">
      <c r="A68" s="397">
        <v>181</v>
      </c>
      <c r="B68" s="397" t="s">
        <v>66</v>
      </c>
      <c r="C68" s="402">
        <v>1685</v>
      </c>
      <c r="D68" s="402">
        <v>5186953</v>
      </c>
      <c r="E68" s="402">
        <v>6319918.3000000007</v>
      </c>
      <c r="F68" s="401">
        <f t="shared" si="0"/>
        <v>1132965.3000000007</v>
      </c>
      <c r="G68" s="402">
        <v>6737000</v>
      </c>
      <c r="H68" s="402">
        <v>6737000</v>
      </c>
      <c r="I68" s="401">
        <f t="shared" si="1"/>
        <v>0</v>
      </c>
      <c r="J68" s="402">
        <v>5961976.5</v>
      </c>
      <c r="K68" s="402">
        <v>6528459.1500000004</v>
      </c>
      <c r="L68" s="401">
        <f t="shared" si="2"/>
        <v>566482.65000000037</v>
      </c>
      <c r="M68" s="402">
        <v>6089973.4362968868</v>
      </c>
      <c r="N68" s="402">
        <v>6662869.6501098974</v>
      </c>
      <c r="O68" s="401">
        <f t="shared" si="3"/>
        <v>572896.2138130106</v>
      </c>
      <c r="P68" s="402">
        <v>141056.12</v>
      </c>
      <c r="Q68" s="402">
        <v>146287.51</v>
      </c>
      <c r="R68" s="401">
        <f t="shared" si="4"/>
        <v>5231.390000000014</v>
      </c>
      <c r="S68" s="402">
        <v>166000</v>
      </c>
      <c r="T68" s="402">
        <v>166000</v>
      </c>
      <c r="U68" s="402">
        <v>153528.06</v>
      </c>
      <c r="V68" s="402">
        <v>156143.755</v>
      </c>
      <c r="W68" s="402">
        <v>158336.69495836218</v>
      </c>
      <c r="X68" s="402">
        <v>160813.74339253295</v>
      </c>
      <c r="Y68" s="402">
        <v>6248310.1312552486</v>
      </c>
      <c r="Z68" s="402">
        <v>6823683.3935024301</v>
      </c>
      <c r="AA68" s="401">
        <f t="shared" si="5"/>
        <v>575373.2622471815</v>
      </c>
      <c r="AB68" s="401">
        <f t="shared" si="10"/>
        <v>3708.1959235936192</v>
      </c>
      <c r="AC68" s="401">
        <f t="shared" si="7"/>
        <v>4049.6637350162791</v>
      </c>
      <c r="AD68" s="402">
        <f t="shared" si="11"/>
        <v>341.46781142265991</v>
      </c>
      <c r="AE68" s="403">
        <f t="shared" si="12"/>
        <v>9.2084619706863505E-2</v>
      </c>
      <c r="AF68" s="355">
        <v>4</v>
      </c>
    </row>
    <row r="69" spans="1:32">
      <c r="A69" s="397">
        <v>182</v>
      </c>
      <c r="B69" s="397" t="s">
        <v>67</v>
      </c>
      <c r="C69" s="402">
        <v>19767</v>
      </c>
      <c r="D69" s="402">
        <v>84479508.560000002</v>
      </c>
      <c r="E69" s="402">
        <v>84479508.560000002</v>
      </c>
      <c r="F69" s="401">
        <f t="shared" si="0"/>
        <v>0</v>
      </c>
      <c r="G69" s="402">
        <v>85589000</v>
      </c>
      <c r="H69" s="402">
        <v>85589000</v>
      </c>
      <c r="I69" s="401">
        <f t="shared" si="1"/>
        <v>0</v>
      </c>
      <c r="J69" s="402">
        <v>85034254.280000001</v>
      </c>
      <c r="K69" s="402">
        <v>85034254.280000001</v>
      </c>
      <c r="L69" s="401">
        <f t="shared" si="2"/>
        <v>0</v>
      </c>
      <c r="M69" s="402">
        <v>86859844.170891121</v>
      </c>
      <c r="N69" s="402">
        <v>86784973.15280585</v>
      </c>
      <c r="O69" s="401">
        <f t="shared" si="3"/>
        <v>-74871.01808527112</v>
      </c>
      <c r="P69" s="402">
        <v>1849896.03</v>
      </c>
      <c r="Q69" s="402">
        <v>1849896.03</v>
      </c>
      <c r="R69" s="401">
        <f t="shared" si="4"/>
        <v>0</v>
      </c>
      <c r="S69" s="402">
        <v>1871000</v>
      </c>
      <c r="T69" s="402">
        <v>1871000</v>
      </c>
      <c r="U69" s="402">
        <v>1860448.0150000001</v>
      </c>
      <c r="V69" s="402">
        <v>1860448.0150000001</v>
      </c>
      <c r="W69" s="402">
        <v>1918718.8963173605</v>
      </c>
      <c r="X69" s="402">
        <v>1916090.7823649899</v>
      </c>
      <c r="Y69" s="402">
        <v>88778563.067208484</v>
      </c>
      <c r="Z69" s="402">
        <v>88701063.935170844</v>
      </c>
      <c r="AA69" s="401">
        <f t="shared" si="5"/>
        <v>-77499.132037639618</v>
      </c>
      <c r="AB69" s="401">
        <f t="shared" si="10"/>
        <v>4491.2512301921624</v>
      </c>
      <c r="AC69" s="401">
        <f t="shared" si="7"/>
        <v>4487.3305982278971</v>
      </c>
      <c r="AD69" s="402">
        <f t="shared" si="11"/>
        <v>-3.9206319642653398</v>
      </c>
      <c r="AE69" s="403">
        <f t="shared" si="12"/>
        <v>-8.7294870923922726E-4</v>
      </c>
      <c r="AF69" s="355">
        <v>13</v>
      </c>
    </row>
    <row r="70" spans="1:32">
      <c r="A70" s="397">
        <v>186</v>
      </c>
      <c r="B70" s="397" t="s">
        <v>68</v>
      </c>
      <c r="C70" s="402">
        <v>45226</v>
      </c>
      <c r="D70" s="402">
        <v>146251828.43000001</v>
      </c>
      <c r="E70" s="402">
        <v>146251828.43000001</v>
      </c>
      <c r="F70" s="401">
        <f t="shared" si="0"/>
        <v>0</v>
      </c>
      <c r="G70" s="402">
        <v>150918000</v>
      </c>
      <c r="H70" s="402">
        <v>150918000</v>
      </c>
      <c r="I70" s="401">
        <f t="shared" si="1"/>
        <v>0</v>
      </c>
      <c r="J70" s="402">
        <v>148584914.215</v>
      </c>
      <c r="K70" s="402">
        <v>148584914.215</v>
      </c>
      <c r="L70" s="401">
        <f t="shared" si="2"/>
        <v>0</v>
      </c>
      <c r="M70" s="402">
        <v>151774865.36617541</v>
      </c>
      <c r="N70" s="402">
        <v>151644039.21977612</v>
      </c>
      <c r="O70" s="401">
        <f t="shared" si="3"/>
        <v>-130826.14639928937</v>
      </c>
      <c r="P70" s="402">
        <v>3062387.64</v>
      </c>
      <c r="Q70" s="402">
        <v>3062387.64</v>
      </c>
      <c r="R70" s="401">
        <f t="shared" si="4"/>
        <v>0</v>
      </c>
      <c r="S70" s="402">
        <v>3042000</v>
      </c>
      <c r="T70" s="402">
        <v>3042000</v>
      </c>
      <c r="U70" s="402">
        <v>3052193.8200000003</v>
      </c>
      <c r="V70" s="402">
        <v>3052193.8200000003</v>
      </c>
      <c r="W70" s="402">
        <v>3147791.2365409834</v>
      </c>
      <c r="X70" s="402">
        <v>3143479.6335835205</v>
      </c>
      <c r="Y70" s="402">
        <v>154922656.60271639</v>
      </c>
      <c r="Z70" s="402">
        <v>154787518.85335964</v>
      </c>
      <c r="AA70" s="401">
        <f t="shared" si="5"/>
        <v>-135137.74935674667</v>
      </c>
      <c r="AB70" s="401">
        <f t="shared" si="10"/>
        <v>3425.5219697235302</v>
      </c>
      <c r="AC70" s="401">
        <f t="shared" si="7"/>
        <v>3422.5339153000405</v>
      </c>
      <c r="AD70" s="402">
        <f t="shared" si="11"/>
        <v>-2.988054423489757</v>
      </c>
      <c r="AE70" s="403">
        <f t="shared" si="12"/>
        <v>-8.7229171200759207E-4</v>
      </c>
      <c r="AF70" s="355">
        <v>1</v>
      </c>
    </row>
    <row r="71" spans="1:32">
      <c r="A71" s="397">
        <v>202</v>
      </c>
      <c r="B71" s="397" t="s">
        <v>69</v>
      </c>
      <c r="C71" s="402">
        <v>35497</v>
      </c>
      <c r="D71" s="402">
        <v>110608661.74999994</v>
      </c>
      <c r="E71" s="402">
        <v>105372642.83</v>
      </c>
      <c r="F71" s="401">
        <f t="shared" si="0"/>
        <v>-5236018.9199999422</v>
      </c>
      <c r="G71" s="402">
        <v>112973000</v>
      </c>
      <c r="H71" s="402">
        <v>112973000</v>
      </c>
      <c r="I71" s="401">
        <f t="shared" si="1"/>
        <v>0</v>
      </c>
      <c r="J71" s="402">
        <v>111790830.87499997</v>
      </c>
      <c r="K71" s="402">
        <v>109172821.41499999</v>
      </c>
      <c r="L71" s="401">
        <f t="shared" si="2"/>
        <v>-2618009.4599999785</v>
      </c>
      <c r="M71" s="402">
        <v>114190854.40043375</v>
      </c>
      <c r="N71" s="402">
        <v>111420514.65894082</v>
      </c>
      <c r="O71" s="401">
        <f t="shared" si="3"/>
        <v>-2770339.7414929271</v>
      </c>
      <c r="P71" s="402">
        <v>2535895.7200000002</v>
      </c>
      <c r="Q71" s="402">
        <v>2535895.7200000002</v>
      </c>
      <c r="R71" s="401">
        <f t="shared" si="4"/>
        <v>0</v>
      </c>
      <c r="S71" s="402">
        <v>2647000</v>
      </c>
      <c r="T71" s="402">
        <v>2647000</v>
      </c>
      <c r="U71" s="402">
        <v>2591447.8600000003</v>
      </c>
      <c r="V71" s="402">
        <v>2591447.8600000003</v>
      </c>
      <c r="W71" s="402">
        <v>2672614.3045728616</v>
      </c>
      <c r="X71" s="402">
        <v>2668953.5625242824</v>
      </c>
      <c r="Y71" s="402">
        <v>116863468.70500661</v>
      </c>
      <c r="Z71" s="402">
        <v>114089468.22146511</v>
      </c>
      <c r="AA71" s="401">
        <f t="shared" si="5"/>
        <v>-2774000.4835415035</v>
      </c>
      <c r="AB71" s="401">
        <f t="shared" si="10"/>
        <v>3292.2069105841792</v>
      </c>
      <c r="AC71" s="401">
        <f t="shared" si="7"/>
        <v>3214.0594478819366</v>
      </c>
      <c r="AD71" s="402">
        <f t="shared" si="11"/>
        <v>-78.147462702242592</v>
      </c>
      <c r="AE71" s="403">
        <f t="shared" si="12"/>
        <v>-2.3737105481130245E-2</v>
      </c>
      <c r="AF71" s="355">
        <v>2</v>
      </c>
    </row>
    <row r="72" spans="1:32">
      <c r="A72" s="397">
        <v>204</v>
      </c>
      <c r="B72" s="397" t="s">
        <v>70</v>
      </c>
      <c r="C72" s="402">
        <v>2778</v>
      </c>
      <c r="D72" s="402">
        <v>16310915.449999996</v>
      </c>
      <c r="E72" s="402">
        <v>16310915.449999996</v>
      </c>
      <c r="F72" s="401">
        <f t="shared" si="0"/>
        <v>0</v>
      </c>
      <c r="G72" s="402">
        <v>16203000</v>
      </c>
      <c r="H72" s="402">
        <v>16203000</v>
      </c>
      <c r="I72" s="401">
        <f t="shared" si="1"/>
        <v>0</v>
      </c>
      <c r="J72" s="402">
        <v>16256957.724999998</v>
      </c>
      <c r="K72" s="402">
        <v>16256957.724999998</v>
      </c>
      <c r="L72" s="401">
        <f t="shared" si="2"/>
        <v>0</v>
      </c>
      <c r="M72" s="402">
        <v>16605976.340270957</v>
      </c>
      <c r="N72" s="402">
        <v>16591662.403068285</v>
      </c>
      <c r="O72" s="401">
        <f t="shared" si="3"/>
        <v>-14313.937202671543</v>
      </c>
      <c r="P72" s="402">
        <v>300325.15999999997</v>
      </c>
      <c r="Q72" s="402">
        <v>300325.15999999997</v>
      </c>
      <c r="R72" s="401">
        <f t="shared" si="4"/>
        <v>0</v>
      </c>
      <c r="S72" s="402">
        <v>359000</v>
      </c>
      <c r="T72" s="402">
        <v>359000</v>
      </c>
      <c r="U72" s="402">
        <v>329662.57999999996</v>
      </c>
      <c r="V72" s="402">
        <v>329662.57999999996</v>
      </c>
      <c r="W72" s="402">
        <v>339987.90428698616</v>
      </c>
      <c r="X72" s="402">
        <v>339522.21493738488</v>
      </c>
      <c r="Y72" s="402">
        <v>16945964.244557943</v>
      </c>
      <c r="Z72" s="402">
        <v>16931184.618005671</v>
      </c>
      <c r="AA72" s="401">
        <f t="shared" si="5"/>
        <v>-14779.626552272588</v>
      </c>
      <c r="AB72" s="401">
        <f t="shared" si="10"/>
        <v>6100.0591233109944</v>
      </c>
      <c r="AC72" s="401">
        <f t="shared" si="7"/>
        <v>6094.7388833713721</v>
      </c>
      <c r="AD72" s="402">
        <f t="shared" si="11"/>
        <v>-5.3202399396222972</v>
      </c>
      <c r="AE72" s="403">
        <f t="shared" si="12"/>
        <v>-8.7216202860908884E-4</v>
      </c>
      <c r="AF72" s="355">
        <v>11</v>
      </c>
    </row>
    <row r="73" spans="1:32">
      <c r="A73" s="397">
        <v>205</v>
      </c>
      <c r="B73" s="397" t="s">
        <v>71</v>
      </c>
      <c r="C73" s="402">
        <v>36493</v>
      </c>
      <c r="D73" s="402">
        <v>150135032.34</v>
      </c>
      <c r="E73" s="402">
        <v>150135032.31999999</v>
      </c>
      <c r="F73" s="401">
        <f t="shared" si="0"/>
        <v>-2.000001072883606E-2</v>
      </c>
      <c r="G73" s="402">
        <v>159023000</v>
      </c>
      <c r="H73" s="402">
        <v>159023000</v>
      </c>
      <c r="I73" s="401">
        <f t="shared" si="1"/>
        <v>0</v>
      </c>
      <c r="J73" s="402">
        <v>154579016.17000002</v>
      </c>
      <c r="K73" s="402">
        <v>154579016.16</v>
      </c>
      <c r="L73" s="401">
        <f t="shared" si="2"/>
        <v>-1.0000020265579224E-2</v>
      </c>
      <c r="M73" s="402">
        <v>157897653.95489347</v>
      </c>
      <c r="N73" s="402">
        <v>157761550.10731921</v>
      </c>
      <c r="O73" s="401">
        <f t="shared" si="3"/>
        <v>-136103.84757426381</v>
      </c>
      <c r="P73" s="402">
        <v>5071921.26</v>
      </c>
      <c r="Q73" s="402">
        <v>5071921.26</v>
      </c>
      <c r="R73" s="401">
        <f t="shared" si="4"/>
        <v>0</v>
      </c>
      <c r="S73" s="402">
        <v>5244000</v>
      </c>
      <c r="T73" s="402">
        <v>5244000</v>
      </c>
      <c r="U73" s="402">
        <v>5157960.63</v>
      </c>
      <c r="V73" s="402">
        <v>5157960.63</v>
      </c>
      <c r="W73" s="402">
        <v>5319512.5300192786</v>
      </c>
      <c r="X73" s="402">
        <v>5312226.2698345352</v>
      </c>
      <c r="Y73" s="402">
        <v>163217166.48491275</v>
      </c>
      <c r="Z73" s="402">
        <v>163073776.37715375</v>
      </c>
      <c r="AA73" s="401">
        <f t="shared" si="5"/>
        <v>-143390.10775899887</v>
      </c>
      <c r="AB73" s="401">
        <f t="shared" si="10"/>
        <v>4472.5609427811569</v>
      </c>
      <c r="AC73" s="401">
        <f t="shared" si="7"/>
        <v>4468.6316931234414</v>
      </c>
      <c r="AD73" s="402">
        <f t="shared" si="11"/>
        <v>-3.9292496577154452</v>
      </c>
      <c r="AE73" s="403">
        <f t="shared" si="12"/>
        <v>-8.7852344730089552E-4</v>
      </c>
      <c r="AF73" s="355">
        <v>18</v>
      </c>
    </row>
    <row r="74" spans="1:32">
      <c r="A74" s="397">
        <v>208</v>
      </c>
      <c r="B74" s="397" t="s">
        <v>72</v>
      </c>
      <c r="C74" s="402">
        <v>12412</v>
      </c>
      <c r="D74" s="402">
        <v>44597210.019999996</v>
      </c>
      <c r="E74" s="402">
        <v>44597210.019999996</v>
      </c>
      <c r="F74" s="401">
        <f t="shared" ref="F74:F137" si="13">E74-D74</f>
        <v>0</v>
      </c>
      <c r="G74" s="402">
        <v>43286000</v>
      </c>
      <c r="H74" s="402">
        <v>43286000</v>
      </c>
      <c r="I74" s="401">
        <f t="shared" ref="I74:I137" si="14">H74-G74</f>
        <v>0</v>
      </c>
      <c r="J74" s="402">
        <v>43941605.009999998</v>
      </c>
      <c r="K74" s="402">
        <v>43941605.009999998</v>
      </c>
      <c r="L74" s="401">
        <f t="shared" ref="L74:L137" si="15">K74-J74</f>
        <v>0</v>
      </c>
      <c r="M74" s="402">
        <v>44884981.89470391</v>
      </c>
      <c r="N74" s="402">
        <v>44846292.160416745</v>
      </c>
      <c r="O74" s="401">
        <f t="shared" ref="O74:O137" si="16">N74-M74</f>
        <v>-38689.734287165105</v>
      </c>
      <c r="P74" s="402">
        <v>1461022.52</v>
      </c>
      <c r="Q74" s="402">
        <v>1461022.52</v>
      </c>
      <c r="R74" s="401">
        <f t="shared" ref="R74:R137" si="17">Q74-P74</f>
        <v>0</v>
      </c>
      <c r="S74" s="402">
        <v>1464000</v>
      </c>
      <c r="T74" s="402">
        <v>1464000</v>
      </c>
      <c r="U74" s="402">
        <v>1462511.26</v>
      </c>
      <c r="V74" s="402">
        <v>1462511.26</v>
      </c>
      <c r="W74" s="402">
        <v>1508318.4093369639</v>
      </c>
      <c r="X74" s="402">
        <v>1506252.4304883666</v>
      </c>
      <c r="Y74" s="402">
        <v>46393300.304040872</v>
      </c>
      <c r="Z74" s="402">
        <v>46352544.590905115</v>
      </c>
      <c r="AA74" s="401">
        <f t="shared" ref="AA74:AA137" si="18">Z74-Y74</f>
        <v>-40755.713135756552</v>
      </c>
      <c r="AB74" s="401">
        <f t="shared" si="10"/>
        <v>3737.777981311704</v>
      </c>
      <c r="AC74" s="401">
        <f t="shared" ref="AC74:AC137" si="19">Z74/C74</f>
        <v>3734.4944079040538</v>
      </c>
      <c r="AD74" s="402">
        <f t="shared" si="11"/>
        <v>-3.2835734076502376</v>
      </c>
      <c r="AE74" s="403">
        <f t="shared" si="12"/>
        <v>-8.784827306671458E-4</v>
      </c>
      <c r="AF74" s="355">
        <v>17</v>
      </c>
    </row>
    <row r="75" spans="1:32">
      <c r="A75" s="397">
        <v>211</v>
      </c>
      <c r="B75" s="397" t="s">
        <v>73</v>
      </c>
      <c r="C75" s="402">
        <v>32622</v>
      </c>
      <c r="D75" s="402">
        <v>97219792.510000035</v>
      </c>
      <c r="E75" s="402">
        <v>102878824.84999999</v>
      </c>
      <c r="F75" s="401">
        <f t="shared" si="13"/>
        <v>5659032.3399999589</v>
      </c>
      <c r="G75" s="402">
        <v>104405000</v>
      </c>
      <c r="H75" s="402">
        <v>104405000</v>
      </c>
      <c r="I75" s="401">
        <f t="shared" si="14"/>
        <v>0</v>
      </c>
      <c r="J75" s="402">
        <v>100812396.25500003</v>
      </c>
      <c r="K75" s="402">
        <v>103641912.425</v>
      </c>
      <c r="L75" s="401">
        <f t="shared" si="15"/>
        <v>2829516.169999972</v>
      </c>
      <c r="M75" s="402">
        <v>102976725.12502958</v>
      </c>
      <c r="N75" s="402">
        <v>105775733.12622787</v>
      </c>
      <c r="O75" s="401">
        <f t="shared" si="16"/>
        <v>2799008.0011982918</v>
      </c>
      <c r="P75" s="402">
        <v>2400794.21</v>
      </c>
      <c r="Q75" s="402">
        <v>2400794.21</v>
      </c>
      <c r="R75" s="401">
        <f t="shared" si="17"/>
        <v>0</v>
      </c>
      <c r="S75" s="402">
        <v>2400000</v>
      </c>
      <c r="T75" s="402">
        <v>2400000</v>
      </c>
      <c r="U75" s="402">
        <v>2400397.105</v>
      </c>
      <c r="V75" s="402">
        <v>2400397.105</v>
      </c>
      <c r="W75" s="402">
        <v>2475579.6705391887</v>
      </c>
      <c r="X75" s="402">
        <v>2472188.8114170753</v>
      </c>
      <c r="Y75" s="402">
        <v>105452304.79556876</v>
      </c>
      <c r="Z75" s="402">
        <v>108247921.93764494</v>
      </c>
      <c r="AA75" s="401">
        <f t="shared" si="18"/>
        <v>2795617.1420761794</v>
      </c>
      <c r="AB75" s="401">
        <f t="shared" ref="AB75:AB138" si="20">Y75/C75</f>
        <v>3232.5517992633427</v>
      </c>
      <c r="AC75" s="401">
        <f t="shared" si="19"/>
        <v>3318.2490937908451</v>
      </c>
      <c r="AD75" s="402">
        <f t="shared" ref="AD75:AD138" si="21">AC75-AB75</f>
        <v>85.697294527502436</v>
      </c>
      <c r="AE75" s="403">
        <f t="shared" ref="AE75:AE138" si="22">AD75/AB75</f>
        <v>2.6510725844217486E-2</v>
      </c>
      <c r="AF75" s="355">
        <v>6</v>
      </c>
    </row>
    <row r="76" spans="1:32">
      <c r="A76" s="397">
        <v>213</v>
      </c>
      <c r="B76" s="397" t="s">
        <v>74</v>
      </c>
      <c r="C76" s="402">
        <v>5230</v>
      </c>
      <c r="D76" s="402">
        <v>26648979.419999998</v>
      </c>
      <c r="E76" s="402">
        <v>26901952.239999998</v>
      </c>
      <c r="F76" s="401">
        <f t="shared" si="13"/>
        <v>252972.8200000003</v>
      </c>
      <c r="G76" s="402">
        <v>26235000</v>
      </c>
      <c r="H76" s="402">
        <v>26235000</v>
      </c>
      <c r="I76" s="401">
        <f t="shared" si="14"/>
        <v>0</v>
      </c>
      <c r="J76" s="402">
        <v>26441989.710000001</v>
      </c>
      <c r="K76" s="402">
        <v>26568476.119999997</v>
      </c>
      <c r="L76" s="401">
        <f t="shared" si="15"/>
        <v>126486.40999999642</v>
      </c>
      <c r="M76" s="402">
        <v>27009669.517606389</v>
      </c>
      <c r="N76" s="402">
        <v>27115478.418765564</v>
      </c>
      <c r="O76" s="401">
        <f t="shared" si="16"/>
        <v>105808.90115917474</v>
      </c>
      <c r="P76" s="402">
        <v>436495.08</v>
      </c>
      <c r="Q76" s="402">
        <v>452791.08</v>
      </c>
      <c r="R76" s="401">
        <f t="shared" si="17"/>
        <v>16296</v>
      </c>
      <c r="S76" s="402">
        <v>468000</v>
      </c>
      <c r="T76" s="402">
        <v>468000</v>
      </c>
      <c r="U76" s="402">
        <v>452247.54000000004</v>
      </c>
      <c r="V76" s="402">
        <v>460395.54000000004</v>
      </c>
      <c r="W76" s="402">
        <v>466412.33391895733</v>
      </c>
      <c r="X76" s="402">
        <v>474165.17060593708</v>
      </c>
      <c r="Y76" s="402">
        <v>27476081.851525348</v>
      </c>
      <c r="Z76" s="402">
        <v>27589643.589371502</v>
      </c>
      <c r="AA76" s="401">
        <f t="shared" si="18"/>
        <v>113561.73784615472</v>
      </c>
      <c r="AB76" s="401">
        <f t="shared" si="20"/>
        <v>5253.5529352820931</v>
      </c>
      <c r="AC76" s="401">
        <f t="shared" si="19"/>
        <v>5275.2664606828876</v>
      </c>
      <c r="AD76" s="402">
        <f t="shared" si="21"/>
        <v>21.713525400794424</v>
      </c>
      <c r="AE76" s="403">
        <f t="shared" si="22"/>
        <v>4.1331125180008301E-3</v>
      </c>
      <c r="AF76" s="355">
        <v>10</v>
      </c>
    </row>
    <row r="77" spans="1:32">
      <c r="A77" s="397">
        <v>214</v>
      </c>
      <c r="B77" s="397" t="s">
        <v>75</v>
      </c>
      <c r="C77" s="402">
        <v>12662</v>
      </c>
      <c r="D77" s="402">
        <v>48245841.620000005</v>
      </c>
      <c r="E77" s="402">
        <v>48130184.700000003</v>
      </c>
      <c r="F77" s="401">
        <f t="shared" si="13"/>
        <v>-115656.92000000179</v>
      </c>
      <c r="G77" s="402">
        <v>50667000</v>
      </c>
      <c r="H77" s="402">
        <v>50667000</v>
      </c>
      <c r="I77" s="401">
        <f t="shared" si="14"/>
        <v>0</v>
      </c>
      <c r="J77" s="402">
        <v>49456420.810000002</v>
      </c>
      <c r="K77" s="402">
        <v>49398592.350000001</v>
      </c>
      <c r="L77" s="401">
        <f t="shared" si="15"/>
        <v>-57828.460000000894</v>
      </c>
      <c r="M77" s="402">
        <v>50518194.593222663</v>
      </c>
      <c r="N77" s="402">
        <v>50415630.114950776</v>
      </c>
      <c r="O77" s="401">
        <f t="shared" si="16"/>
        <v>-102564.47827188671</v>
      </c>
      <c r="P77" s="402">
        <v>1339671.5</v>
      </c>
      <c r="Q77" s="402">
        <v>1339671.5</v>
      </c>
      <c r="R77" s="401">
        <f t="shared" si="17"/>
        <v>0</v>
      </c>
      <c r="S77" s="402">
        <v>1365000</v>
      </c>
      <c r="T77" s="402">
        <v>1365000</v>
      </c>
      <c r="U77" s="402">
        <v>1352335.75</v>
      </c>
      <c r="V77" s="402">
        <v>1352335.75</v>
      </c>
      <c r="W77" s="402">
        <v>1394692.104681307</v>
      </c>
      <c r="X77" s="402">
        <v>1392781.7624281459</v>
      </c>
      <c r="Y77" s="402">
        <v>51912886.697903968</v>
      </c>
      <c r="Z77" s="402">
        <v>51808411.877378926</v>
      </c>
      <c r="AA77" s="401">
        <f t="shared" si="18"/>
        <v>-104474.82052504271</v>
      </c>
      <c r="AB77" s="401">
        <f t="shared" si="20"/>
        <v>4099.8962800429608</v>
      </c>
      <c r="AC77" s="401">
        <f t="shared" si="19"/>
        <v>4091.6452280349808</v>
      </c>
      <c r="AD77" s="402">
        <f t="shared" si="21"/>
        <v>-8.251052007979979</v>
      </c>
      <c r="AE77" s="403">
        <f t="shared" si="22"/>
        <v>-2.0125026206500815E-3</v>
      </c>
      <c r="AF77" s="355">
        <v>4</v>
      </c>
    </row>
    <row r="78" spans="1:32">
      <c r="A78" s="397">
        <v>216</v>
      </c>
      <c r="B78" s="397" t="s">
        <v>76</v>
      </c>
      <c r="C78" s="402">
        <v>1311</v>
      </c>
      <c r="D78" s="402">
        <v>6964310.2799999993</v>
      </c>
      <c r="E78" s="402">
        <v>6964310.2799999993</v>
      </c>
      <c r="F78" s="401">
        <f t="shared" si="13"/>
        <v>0</v>
      </c>
      <c r="G78" s="402">
        <v>7397000</v>
      </c>
      <c r="H78" s="402">
        <v>7397000</v>
      </c>
      <c r="I78" s="401">
        <f t="shared" si="14"/>
        <v>0</v>
      </c>
      <c r="J78" s="402">
        <v>7180655.1399999997</v>
      </c>
      <c r="K78" s="402">
        <v>7180655.1399999997</v>
      </c>
      <c r="L78" s="401">
        <f t="shared" si="15"/>
        <v>0</v>
      </c>
      <c r="M78" s="402">
        <v>7334815.7373328628</v>
      </c>
      <c r="N78" s="402">
        <v>7328493.3092078306</v>
      </c>
      <c r="O78" s="401">
        <f t="shared" si="16"/>
        <v>-6322.4281250322238</v>
      </c>
      <c r="P78" s="402">
        <v>127616.04</v>
      </c>
      <c r="Q78" s="402">
        <v>127616.04</v>
      </c>
      <c r="R78" s="401">
        <f t="shared" si="17"/>
        <v>0</v>
      </c>
      <c r="S78" s="402">
        <v>129000</v>
      </c>
      <c r="T78" s="402">
        <v>129000</v>
      </c>
      <c r="U78" s="402">
        <v>128308.01999999999</v>
      </c>
      <c r="V78" s="402">
        <v>128308.01999999999</v>
      </c>
      <c r="W78" s="402">
        <v>132326.74094528018</v>
      </c>
      <c r="X78" s="402">
        <v>132145.48992679204</v>
      </c>
      <c r="Y78" s="402">
        <v>7467142.4782781433</v>
      </c>
      <c r="Z78" s="402">
        <v>7460638.7991346223</v>
      </c>
      <c r="AA78" s="401">
        <f t="shared" si="18"/>
        <v>-6503.6791435210034</v>
      </c>
      <c r="AB78" s="401">
        <f t="shared" si="20"/>
        <v>5695.7608529962954</v>
      </c>
      <c r="AC78" s="401">
        <f t="shared" si="19"/>
        <v>5690.7999993399098</v>
      </c>
      <c r="AD78" s="402">
        <f t="shared" si="21"/>
        <v>-4.9608536563855523</v>
      </c>
      <c r="AE78" s="403">
        <f t="shared" si="22"/>
        <v>-8.7097295417097088E-4</v>
      </c>
      <c r="AF78" s="355">
        <v>13</v>
      </c>
    </row>
    <row r="79" spans="1:32">
      <c r="A79" s="397">
        <v>217</v>
      </c>
      <c r="B79" s="397" t="s">
        <v>77</v>
      </c>
      <c r="C79" s="402">
        <v>5390</v>
      </c>
      <c r="D79" s="402">
        <v>20587816.41</v>
      </c>
      <c r="E79" s="402">
        <v>20815597.100000001</v>
      </c>
      <c r="F79" s="401">
        <f t="shared" si="13"/>
        <v>227780.69000000134</v>
      </c>
      <c r="G79" s="402">
        <v>21594000</v>
      </c>
      <c r="H79" s="402">
        <v>21594000</v>
      </c>
      <c r="I79" s="401">
        <f t="shared" si="14"/>
        <v>0</v>
      </c>
      <c r="J79" s="402">
        <v>21090908.204999998</v>
      </c>
      <c r="K79" s="402">
        <v>21204798.550000001</v>
      </c>
      <c r="L79" s="401">
        <f t="shared" si="15"/>
        <v>113890.34500000253</v>
      </c>
      <c r="M79" s="402">
        <v>21543706.305421706</v>
      </c>
      <c r="N79" s="402">
        <v>21641371.332696378</v>
      </c>
      <c r="O79" s="401">
        <f t="shared" si="16"/>
        <v>97665.027274671942</v>
      </c>
      <c r="P79" s="402">
        <v>611343</v>
      </c>
      <c r="Q79" s="402">
        <v>611343</v>
      </c>
      <c r="R79" s="401">
        <f t="shared" si="17"/>
        <v>0</v>
      </c>
      <c r="S79" s="402">
        <v>645000</v>
      </c>
      <c r="T79" s="402">
        <v>645000</v>
      </c>
      <c r="U79" s="402">
        <v>628171.5</v>
      </c>
      <c r="V79" s="402">
        <v>628171.5</v>
      </c>
      <c r="W79" s="402">
        <v>647846.38832169713</v>
      </c>
      <c r="X79" s="402">
        <v>646959.01803759311</v>
      </c>
      <c r="Y79" s="402">
        <v>22191552.693743404</v>
      </c>
      <c r="Z79" s="402">
        <v>22288330.350733973</v>
      </c>
      <c r="AA79" s="401">
        <f t="shared" si="18"/>
        <v>96777.656990569085</v>
      </c>
      <c r="AB79" s="401">
        <f t="shared" si="20"/>
        <v>4117.171186223266</v>
      </c>
      <c r="AC79" s="401">
        <f t="shared" si="19"/>
        <v>4135.1262246259694</v>
      </c>
      <c r="AD79" s="402">
        <f t="shared" si="21"/>
        <v>17.955038402703394</v>
      </c>
      <c r="AE79" s="403">
        <f t="shared" si="22"/>
        <v>4.3610133245816727E-3</v>
      </c>
      <c r="AF79" s="355">
        <v>16</v>
      </c>
    </row>
    <row r="80" spans="1:32">
      <c r="A80" s="397">
        <v>218</v>
      </c>
      <c r="B80" s="397" t="s">
        <v>78</v>
      </c>
      <c r="C80" s="402">
        <v>1192</v>
      </c>
      <c r="D80" s="402">
        <v>6081003.21</v>
      </c>
      <c r="E80" s="402">
        <v>6081003.209999999</v>
      </c>
      <c r="F80" s="401">
        <f t="shared" si="13"/>
        <v>0</v>
      </c>
      <c r="G80" s="402">
        <v>6280000</v>
      </c>
      <c r="H80" s="402">
        <v>6280000</v>
      </c>
      <c r="I80" s="401">
        <f t="shared" si="14"/>
        <v>0</v>
      </c>
      <c r="J80" s="402">
        <v>6180501.6050000004</v>
      </c>
      <c r="K80" s="402">
        <v>6180501.6049999995</v>
      </c>
      <c r="L80" s="401">
        <f t="shared" si="15"/>
        <v>0</v>
      </c>
      <c r="M80" s="402">
        <v>6313190.0297561176</v>
      </c>
      <c r="N80" s="402">
        <v>6307748.217496315</v>
      </c>
      <c r="O80" s="401">
        <f t="shared" si="16"/>
        <v>-5441.8122598025948</v>
      </c>
      <c r="P80" s="402">
        <v>125115.29</v>
      </c>
      <c r="Q80" s="402">
        <v>125115.29</v>
      </c>
      <c r="R80" s="401">
        <f t="shared" si="17"/>
        <v>0</v>
      </c>
      <c r="S80" s="402">
        <v>128000</v>
      </c>
      <c r="T80" s="402">
        <v>128000</v>
      </c>
      <c r="U80" s="402">
        <v>126557.64499999999</v>
      </c>
      <c r="V80" s="402">
        <v>126557.64499999999</v>
      </c>
      <c r="W80" s="402">
        <v>130521.54264838423</v>
      </c>
      <c r="X80" s="402">
        <v>130342.76425203992</v>
      </c>
      <c r="Y80" s="402">
        <v>6443711.572404502</v>
      </c>
      <c r="Z80" s="402">
        <v>6438090.9817483546</v>
      </c>
      <c r="AA80" s="401">
        <f t="shared" si="18"/>
        <v>-5620.5906561473384</v>
      </c>
      <c r="AB80" s="401">
        <f t="shared" si="20"/>
        <v>5405.7982989970651</v>
      </c>
      <c r="AC80" s="401">
        <f t="shared" si="19"/>
        <v>5401.0830383794919</v>
      </c>
      <c r="AD80" s="402">
        <f t="shared" si="21"/>
        <v>-4.7152606175732217</v>
      </c>
      <c r="AE80" s="403">
        <f t="shared" si="22"/>
        <v>-8.7225981377219374E-4</v>
      </c>
      <c r="AF80" s="355">
        <v>14</v>
      </c>
    </row>
    <row r="81" spans="1:32">
      <c r="A81" s="397">
        <v>224</v>
      </c>
      <c r="B81" s="397" t="s">
        <v>79</v>
      </c>
      <c r="C81" s="402">
        <v>8717</v>
      </c>
      <c r="D81" s="402">
        <v>32061425.370000001</v>
      </c>
      <c r="E81" s="402">
        <v>32576100.220000006</v>
      </c>
      <c r="F81" s="401">
        <f t="shared" si="13"/>
        <v>514674.85000000522</v>
      </c>
      <c r="G81" s="402">
        <v>35705000</v>
      </c>
      <c r="H81" s="402">
        <v>35705000</v>
      </c>
      <c r="I81" s="401">
        <f t="shared" si="14"/>
        <v>0</v>
      </c>
      <c r="J81" s="402">
        <v>33883212.685000002</v>
      </c>
      <c r="K81" s="402">
        <v>34140550.109999999</v>
      </c>
      <c r="L81" s="401">
        <f t="shared" si="15"/>
        <v>257337.42499999702</v>
      </c>
      <c r="M81" s="402">
        <v>34610647.188570388</v>
      </c>
      <c r="N81" s="402">
        <v>34843449.264130749</v>
      </c>
      <c r="O81" s="401">
        <f t="shared" si="16"/>
        <v>232802.07556036115</v>
      </c>
      <c r="P81" s="402">
        <v>566869.80999999994</v>
      </c>
      <c r="Q81" s="402">
        <v>628476.1100000001</v>
      </c>
      <c r="R81" s="401">
        <f t="shared" si="17"/>
        <v>61606.300000000163</v>
      </c>
      <c r="S81" s="402">
        <v>602000</v>
      </c>
      <c r="T81" s="402">
        <v>602000</v>
      </c>
      <c r="U81" s="402">
        <v>584434.90500000003</v>
      </c>
      <c r="V81" s="402">
        <v>615238.05500000005</v>
      </c>
      <c r="W81" s="402">
        <v>602739.9243890947</v>
      </c>
      <c r="X81" s="402">
        <v>633638.75617113907</v>
      </c>
      <c r="Y81" s="402">
        <v>35213387.112959482</v>
      </c>
      <c r="Z81" s="402">
        <v>35477088.020301886</v>
      </c>
      <c r="AA81" s="401">
        <f t="shared" si="18"/>
        <v>263700.90734240413</v>
      </c>
      <c r="AB81" s="401">
        <f t="shared" si="20"/>
        <v>4039.6222453779374</v>
      </c>
      <c r="AC81" s="401">
        <f t="shared" si="19"/>
        <v>4069.8735826892148</v>
      </c>
      <c r="AD81" s="402">
        <f t="shared" si="21"/>
        <v>30.251337311277439</v>
      </c>
      <c r="AE81" s="403">
        <f t="shared" si="22"/>
        <v>7.4886549963651856E-3</v>
      </c>
      <c r="AF81" s="355">
        <v>1</v>
      </c>
    </row>
    <row r="82" spans="1:32">
      <c r="A82" s="397">
        <v>226</v>
      </c>
      <c r="B82" s="397" t="s">
        <v>80</v>
      </c>
      <c r="C82" s="402">
        <v>3774</v>
      </c>
      <c r="D82" s="402">
        <v>17669504.649999999</v>
      </c>
      <c r="E82" s="402">
        <v>17669504.649999999</v>
      </c>
      <c r="F82" s="401">
        <f t="shared" si="13"/>
        <v>0</v>
      </c>
      <c r="G82" s="402">
        <v>18414000</v>
      </c>
      <c r="H82" s="402">
        <v>18414000</v>
      </c>
      <c r="I82" s="401">
        <f t="shared" si="14"/>
        <v>0</v>
      </c>
      <c r="J82" s="402">
        <v>18041752.324999999</v>
      </c>
      <c r="K82" s="402">
        <v>18041752.324999999</v>
      </c>
      <c r="L82" s="401">
        <f t="shared" si="15"/>
        <v>0</v>
      </c>
      <c r="M82" s="402">
        <v>18429088.474853531</v>
      </c>
      <c r="N82" s="402">
        <v>18413203.060486667</v>
      </c>
      <c r="O82" s="401">
        <f t="shared" si="16"/>
        <v>-15885.414366863668</v>
      </c>
      <c r="P82" s="402">
        <v>361041</v>
      </c>
      <c r="Q82" s="402">
        <v>361041</v>
      </c>
      <c r="R82" s="401">
        <f t="shared" si="17"/>
        <v>0</v>
      </c>
      <c r="S82" s="402">
        <v>362000</v>
      </c>
      <c r="T82" s="402">
        <v>362000</v>
      </c>
      <c r="U82" s="402">
        <v>361520.5</v>
      </c>
      <c r="V82" s="402">
        <v>361520.5</v>
      </c>
      <c r="W82" s="402">
        <v>372843.64258686377</v>
      </c>
      <c r="X82" s="402">
        <v>372332.94996742078</v>
      </c>
      <c r="Y82" s="402">
        <v>18801932.117440395</v>
      </c>
      <c r="Z82" s="402">
        <v>18785536.010454088</v>
      </c>
      <c r="AA82" s="401">
        <f t="shared" si="18"/>
        <v>-16396.106986306608</v>
      </c>
      <c r="AB82" s="401">
        <f t="shared" si="20"/>
        <v>4981.9639950822457</v>
      </c>
      <c r="AC82" s="401">
        <f t="shared" si="19"/>
        <v>4977.6195046248249</v>
      </c>
      <c r="AD82" s="402">
        <f t="shared" si="21"/>
        <v>-4.3444904574207612</v>
      </c>
      <c r="AE82" s="403">
        <f t="shared" si="22"/>
        <v>-8.720437284792219E-4</v>
      </c>
      <c r="AF82" s="355">
        <v>13</v>
      </c>
    </row>
    <row r="83" spans="1:32">
      <c r="A83" s="397">
        <v>230</v>
      </c>
      <c r="B83" s="397" t="s">
        <v>81</v>
      </c>
      <c r="C83" s="402">
        <v>2290</v>
      </c>
      <c r="D83" s="402">
        <v>9669712.2400000002</v>
      </c>
      <c r="E83" s="402">
        <v>9650265.1400000006</v>
      </c>
      <c r="F83" s="401">
        <f t="shared" si="13"/>
        <v>-19447.099999999627</v>
      </c>
      <c r="G83" s="402">
        <v>10839000</v>
      </c>
      <c r="H83" s="402">
        <v>10839000</v>
      </c>
      <c r="I83" s="401">
        <f t="shared" si="14"/>
        <v>0</v>
      </c>
      <c r="J83" s="402">
        <v>10254356.120000001</v>
      </c>
      <c r="K83" s="402">
        <v>10244632.57</v>
      </c>
      <c r="L83" s="401">
        <f t="shared" si="15"/>
        <v>-9723.5500000007451</v>
      </c>
      <c r="M83" s="402">
        <v>10474505.623618009</v>
      </c>
      <c r="N83" s="402">
        <v>10455553.118867317</v>
      </c>
      <c r="O83" s="401">
        <f t="shared" si="16"/>
        <v>-18952.504750691354</v>
      </c>
      <c r="P83" s="402">
        <v>350595.69</v>
      </c>
      <c r="Q83" s="402">
        <v>350595.69</v>
      </c>
      <c r="R83" s="401">
        <f t="shared" si="17"/>
        <v>0</v>
      </c>
      <c r="S83" s="402">
        <v>335000</v>
      </c>
      <c r="T83" s="402">
        <v>335000</v>
      </c>
      <c r="U83" s="402">
        <v>342797.84499999997</v>
      </c>
      <c r="V83" s="402">
        <v>342797.84499999997</v>
      </c>
      <c r="W83" s="402">
        <v>353534.57743261341</v>
      </c>
      <c r="X83" s="402">
        <v>353050.33288935112</v>
      </c>
      <c r="Y83" s="402">
        <v>10828040.201050622</v>
      </c>
      <c r="Z83" s="402">
        <v>10808603.451756669</v>
      </c>
      <c r="AA83" s="401">
        <f t="shared" si="18"/>
        <v>-19436.74929395318</v>
      </c>
      <c r="AB83" s="401">
        <f t="shared" si="20"/>
        <v>4728.4018345199229</v>
      </c>
      <c r="AC83" s="401">
        <f t="shared" si="19"/>
        <v>4719.9141710727818</v>
      </c>
      <c r="AD83" s="402">
        <f t="shared" si="21"/>
        <v>-8.4876634471411307</v>
      </c>
      <c r="AE83" s="403">
        <f t="shared" si="22"/>
        <v>-1.7950385234132471E-3</v>
      </c>
      <c r="AF83" s="355">
        <v>4</v>
      </c>
    </row>
    <row r="84" spans="1:32">
      <c r="A84" s="397">
        <v>231</v>
      </c>
      <c r="B84" s="397" t="s">
        <v>82</v>
      </c>
      <c r="C84" s="402">
        <v>1289</v>
      </c>
      <c r="D84" s="402">
        <v>7035728.4799999986</v>
      </c>
      <c r="E84" s="402">
        <v>7013673.6799999997</v>
      </c>
      <c r="F84" s="401">
        <f t="shared" si="13"/>
        <v>-22054.799999998882</v>
      </c>
      <c r="G84" s="402">
        <v>7118000</v>
      </c>
      <c r="H84" s="402">
        <v>7118000</v>
      </c>
      <c r="I84" s="401">
        <f t="shared" si="14"/>
        <v>0</v>
      </c>
      <c r="J84" s="402">
        <v>7076864.2399999993</v>
      </c>
      <c r="K84" s="402">
        <v>7065836.8399999999</v>
      </c>
      <c r="L84" s="401">
        <f t="shared" si="15"/>
        <v>-11027.399999999441</v>
      </c>
      <c r="M84" s="402">
        <v>7228796.5633342145</v>
      </c>
      <c r="N84" s="402">
        <v>7211311.0846170224</v>
      </c>
      <c r="O84" s="401">
        <f t="shared" si="16"/>
        <v>-17485.478717192076</v>
      </c>
      <c r="P84" s="402">
        <v>124759.43</v>
      </c>
      <c r="Q84" s="402">
        <v>124759.43</v>
      </c>
      <c r="R84" s="401">
        <f t="shared" si="17"/>
        <v>0</v>
      </c>
      <c r="S84" s="402">
        <v>75000</v>
      </c>
      <c r="T84" s="402">
        <v>75000</v>
      </c>
      <c r="U84" s="402">
        <v>99879.714999999997</v>
      </c>
      <c r="V84" s="402">
        <v>99879.714999999997</v>
      </c>
      <c r="W84" s="402">
        <v>103008.03622792572</v>
      </c>
      <c r="X84" s="402">
        <v>102866.94372201645</v>
      </c>
      <c r="Y84" s="402">
        <v>7331804.5995621402</v>
      </c>
      <c r="Z84" s="402">
        <v>7314178.0283390386</v>
      </c>
      <c r="AA84" s="401">
        <f t="shared" si="18"/>
        <v>-17626.571223101579</v>
      </c>
      <c r="AB84" s="401">
        <f t="shared" si="20"/>
        <v>5687.9787428721029</v>
      </c>
      <c r="AC84" s="401">
        <f t="shared" si="19"/>
        <v>5674.3041336997976</v>
      </c>
      <c r="AD84" s="402">
        <f t="shared" si="21"/>
        <v>-13.674609172305281</v>
      </c>
      <c r="AE84" s="403">
        <f t="shared" si="22"/>
        <v>-2.4041245212882757E-3</v>
      </c>
      <c r="AF84" s="355">
        <v>15</v>
      </c>
    </row>
    <row r="85" spans="1:32">
      <c r="A85" s="397">
        <v>232</v>
      </c>
      <c r="B85" s="397" t="s">
        <v>83</v>
      </c>
      <c r="C85" s="402">
        <v>12890</v>
      </c>
      <c r="D85" s="402">
        <v>56336001.239999995</v>
      </c>
      <c r="E85" s="402">
        <v>56336001.239999995</v>
      </c>
      <c r="F85" s="401">
        <f t="shared" si="13"/>
        <v>0</v>
      </c>
      <c r="G85" s="402">
        <v>57658000</v>
      </c>
      <c r="H85" s="402">
        <v>57658000</v>
      </c>
      <c r="I85" s="401">
        <f t="shared" si="14"/>
        <v>0</v>
      </c>
      <c r="J85" s="402">
        <v>56997000.619999997</v>
      </c>
      <c r="K85" s="402">
        <v>56997000.619999997</v>
      </c>
      <c r="L85" s="401">
        <f t="shared" si="15"/>
        <v>0</v>
      </c>
      <c r="M85" s="402">
        <v>58220662.178792082</v>
      </c>
      <c r="N85" s="402">
        <v>58170477.420892343</v>
      </c>
      <c r="O85" s="401">
        <f t="shared" si="16"/>
        <v>-50184.757899738848</v>
      </c>
      <c r="P85" s="402">
        <v>1345572.14</v>
      </c>
      <c r="Q85" s="402">
        <v>1345572.14</v>
      </c>
      <c r="R85" s="401">
        <f t="shared" si="17"/>
        <v>0</v>
      </c>
      <c r="S85" s="402">
        <v>1345000</v>
      </c>
      <c r="T85" s="402">
        <v>1345000</v>
      </c>
      <c r="U85" s="402">
        <v>1345286.0699999998</v>
      </c>
      <c r="V85" s="402">
        <v>1345286.0699999998</v>
      </c>
      <c r="W85" s="402">
        <v>1387421.622453406</v>
      </c>
      <c r="X85" s="402">
        <v>1385521.2387490561</v>
      </c>
      <c r="Y85" s="402">
        <v>59608083.801245488</v>
      </c>
      <c r="Z85" s="402">
        <v>59555998.6596414</v>
      </c>
      <c r="AA85" s="401">
        <f t="shared" si="18"/>
        <v>-52085.141604088247</v>
      </c>
      <c r="AB85" s="401">
        <f t="shared" si="20"/>
        <v>4624.3664702285096</v>
      </c>
      <c r="AC85" s="401">
        <f t="shared" si="19"/>
        <v>4620.3257299954539</v>
      </c>
      <c r="AD85" s="402">
        <f t="shared" si="21"/>
        <v>-4.0407402330556579</v>
      </c>
      <c r="AE85" s="403">
        <f t="shared" si="22"/>
        <v>-8.7379325558858392E-4</v>
      </c>
      <c r="AF85" s="355">
        <v>14</v>
      </c>
    </row>
    <row r="86" spans="1:32">
      <c r="A86" s="397">
        <v>233</v>
      </c>
      <c r="B86" s="397" t="s">
        <v>84</v>
      </c>
      <c r="C86" s="402">
        <v>15312</v>
      </c>
      <c r="D86" s="402">
        <v>55291131.109999992</v>
      </c>
      <c r="E86" s="402">
        <v>64621660.729999989</v>
      </c>
      <c r="F86" s="401">
        <f t="shared" si="13"/>
        <v>9330529.6199999973</v>
      </c>
      <c r="G86" s="402">
        <v>67502000</v>
      </c>
      <c r="H86" s="402">
        <v>67502000</v>
      </c>
      <c r="I86" s="401">
        <f t="shared" si="14"/>
        <v>0</v>
      </c>
      <c r="J86" s="402">
        <v>61396565.554999992</v>
      </c>
      <c r="K86" s="402">
        <v>66061830.364999995</v>
      </c>
      <c r="L86" s="401">
        <f t="shared" si="15"/>
        <v>4665264.8100000024</v>
      </c>
      <c r="M86" s="402">
        <v>62714680.829387762</v>
      </c>
      <c r="N86" s="402">
        <v>67421937.467383385</v>
      </c>
      <c r="O86" s="401">
        <f t="shared" si="16"/>
        <v>4707256.6379956231</v>
      </c>
      <c r="P86" s="402">
        <v>1548437.96</v>
      </c>
      <c r="Q86" s="402">
        <v>1548437.96</v>
      </c>
      <c r="R86" s="401">
        <f t="shared" si="17"/>
        <v>0</v>
      </c>
      <c r="S86" s="402">
        <v>1617000</v>
      </c>
      <c r="T86" s="402">
        <v>1617000</v>
      </c>
      <c r="U86" s="402">
        <v>1582718.98</v>
      </c>
      <c r="V86" s="402">
        <v>1582718.98</v>
      </c>
      <c r="W86" s="402">
        <v>1632291.1417044555</v>
      </c>
      <c r="X86" s="402">
        <v>1630055.3545174543</v>
      </c>
      <c r="Y86" s="402">
        <v>64346971.971092217</v>
      </c>
      <c r="Z86" s="402">
        <v>69051992.821900845</v>
      </c>
      <c r="AA86" s="401">
        <f t="shared" si="18"/>
        <v>4705020.8508086279</v>
      </c>
      <c r="AB86" s="401">
        <f t="shared" si="20"/>
        <v>4202.3884516126054</v>
      </c>
      <c r="AC86" s="401">
        <f t="shared" si="19"/>
        <v>4509.6651529454575</v>
      </c>
      <c r="AD86" s="402">
        <f t="shared" si="21"/>
        <v>307.2767013328521</v>
      </c>
      <c r="AE86" s="403">
        <f t="shared" si="22"/>
        <v>7.311953782257781E-2</v>
      </c>
      <c r="AF86" s="355">
        <v>14</v>
      </c>
    </row>
    <row r="87" spans="1:32">
      <c r="A87" s="397">
        <v>235</v>
      </c>
      <c r="B87" s="397" t="s">
        <v>85</v>
      </c>
      <c r="C87" s="402">
        <v>10396</v>
      </c>
      <c r="D87" s="402">
        <v>36571861.420000002</v>
      </c>
      <c r="E87" s="402">
        <v>36571861.420000002</v>
      </c>
      <c r="F87" s="401">
        <f t="shared" si="13"/>
        <v>0</v>
      </c>
      <c r="G87" s="402">
        <v>35462000</v>
      </c>
      <c r="H87" s="402">
        <v>35462000</v>
      </c>
      <c r="I87" s="401">
        <f t="shared" si="14"/>
        <v>0</v>
      </c>
      <c r="J87" s="402">
        <v>36016930.710000001</v>
      </c>
      <c r="K87" s="402">
        <v>36016930.710000001</v>
      </c>
      <c r="L87" s="401">
        <f t="shared" si="15"/>
        <v>0</v>
      </c>
      <c r="M87" s="402">
        <v>36790173.742020883</v>
      </c>
      <c r="N87" s="402">
        <v>36758461.530355155</v>
      </c>
      <c r="O87" s="401">
        <f t="shared" si="16"/>
        <v>-31712.211665727198</v>
      </c>
      <c r="P87" s="402">
        <v>1009181.22</v>
      </c>
      <c r="Q87" s="402">
        <v>1009181.22</v>
      </c>
      <c r="R87" s="401">
        <f t="shared" si="17"/>
        <v>0</v>
      </c>
      <c r="S87" s="402">
        <v>750000</v>
      </c>
      <c r="T87" s="402">
        <v>750000</v>
      </c>
      <c r="U87" s="402">
        <v>879590.61</v>
      </c>
      <c r="V87" s="402">
        <v>879590.61</v>
      </c>
      <c r="W87" s="402">
        <v>907140.1677570194</v>
      </c>
      <c r="X87" s="402">
        <v>905897.63674520026</v>
      </c>
      <c r="Y87" s="402">
        <v>37697313.909777902</v>
      </c>
      <c r="Z87" s="402">
        <v>37664359.167100355</v>
      </c>
      <c r="AA87" s="401">
        <f t="shared" si="18"/>
        <v>-32954.742677547038</v>
      </c>
      <c r="AB87" s="401">
        <f t="shared" si="20"/>
        <v>3626.1363899363123</v>
      </c>
      <c r="AC87" s="401">
        <f t="shared" si="19"/>
        <v>3622.9664454694453</v>
      </c>
      <c r="AD87" s="402">
        <f t="shared" si="21"/>
        <v>-3.1699444668670367</v>
      </c>
      <c r="AE87" s="403">
        <f t="shared" si="22"/>
        <v>-8.7419339097796929E-4</v>
      </c>
      <c r="AF87" s="355">
        <v>1</v>
      </c>
    </row>
    <row r="88" spans="1:32">
      <c r="A88" s="397">
        <v>236</v>
      </c>
      <c r="B88" s="397" t="s">
        <v>86</v>
      </c>
      <c r="C88" s="402">
        <v>4196</v>
      </c>
      <c r="D88" s="402">
        <v>15315128.030000001</v>
      </c>
      <c r="E88" s="402">
        <v>15315128.029999999</v>
      </c>
      <c r="F88" s="401">
        <f t="shared" si="13"/>
        <v>0</v>
      </c>
      <c r="G88" s="402">
        <v>16192000</v>
      </c>
      <c r="H88" s="402">
        <v>16192000</v>
      </c>
      <c r="I88" s="401">
        <f t="shared" si="14"/>
        <v>0</v>
      </c>
      <c r="J88" s="402">
        <v>15753564.015000001</v>
      </c>
      <c r="K88" s="402">
        <v>15753564.015000001</v>
      </c>
      <c r="L88" s="401">
        <f t="shared" si="15"/>
        <v>0</v>
      </c>
      <c r="M88" s="402">
        <v>16091775.332954185</v>
      </c>
      <c r="N88" s="402">
        <v>16077904.624187918</v>
      </c>
      <c r="O88" s="401">
        <f t="shared" si="16"/>
        <v>-13870.708766266704</v>
      </c>
      <c r="P88" s="402">
        <v>333754.44</v>
      </c>
      <c r="Q88" s="402">
        <v>333754.44</v>
      </c>
      <c r="R88" s="401">
        <f t="shared" si="17"/>
        <v>0</v>
      </c>
      <c r="S88" s="402">
        <v>478000</v>
      </c>
      <c r="T88" s="402">
        <v>478000</v>
      </c>
      <c r="U88" s="402">
        <v>405877.22</v>
      </c>
      <c r="V88" s="402">
        <v>405877.22</v>
      </c>
      <c r="W88" s="402">
        <v>418589.65438427386</v>
      </c>
      <c r="X88" s="402">
        <v>418016.30238721136</v>
      </c>
      <c r="Y88" s="402">
        <v>16510364.987338459</v>
      </c>
      <c r="Z88" s="402">
        <v>16495920.92657513</v>
      </c>
      <c r="AA88" s="401">
        <f t="shared" si="18"/>
        <v>-14444.060763329268</v>
      </c>
      <c r="AB88" s="401">
        <f t="shared" si="20"/>
        <v>3934.7866986030645</v>
      </c>
      <c r="AC88" s="401">
        <f t="shared" si="19"/>
        <v>3931.3443580970279</v>
      </c>
      <c r="AD88" s="402">
        <f t="shared" si="21"/>
        <v>-3.442340506036544</v>
      </c>
      <c r="AE88" s="403">
        <f t="shared" si="22"/>
        <v>-8.7484805904692372E-4</v>
      </c>
      <c r="AF88" s="355">
        <v>16</v>
      </c>
    </row>
    <row r="89" spans="1:32">
      <c r="A89" s="397">
        <v>239</v>
      </c>
      <c r="B89" s="397" t="s">
        <v>87</v>
      </c>
      <c r="C89" s="402">
        <v>2095</v>
      </c>
      <c r="D89" s="402">
        <v>10925001.429999996</v>
      </c>
      <c r="E89" s="402">
        <v>10925001.429999996</v>
      </c>
      <c r="F89" s="401">
        <f t="shared" si="13"/>
        <v>0</v>
      </c>
      <c r="G89" s="402">
        <v>11167000</v>
      </c>
      <c r="H89" s="402">
        <v>11167000</v>
      </c>
      <c r="I89" s="401">
        <f t="shared" si="14"/>
        <v>0</v>
      </c>
      <c r="J89" s="402">
        <v>11046000.714999998</v>
      </c>
      <c r="K89" s="402">
        <v>11046000.714999998</v>
      </c>
      <c r="L89" s="401">
        <f t="shared" si="15"/>
        <v>0</v>
      </c>
      <c r="M89" s="402">
        <v>11283145.938543433</v>
      </c>
      <c r="N89" s="402">
        <v>11273420.148315657</v>
      </c>
      <c r="O89" s="401">
        <f t="shared" si="16"/>
        <v>-9725.7902277763933</v>
      </c>
      <c r="P89" s="402">
        <v>237310.58000000002</v>
      </c>
      <c r="Q89" s="402">
        <v>237310.58000000002</v>
      </c>
      <c r="R89" s="401">
        <f t="shared" si="17"/>
        <v>0</v>
      </c>
      <c r="S89" s="402">
        <v>259000</v>
      </c>
      <c r="T89" s="402">
        <v>259000</v>
      </c>
      <c r="U89" s="402">
        <v>248155.29</v>
      </c>
      <c r="V89" s="402">
        <v>248155.29</v>
      </c>
      <c r="W89" s="402">
        <v>255927.73369919418</v>
      </c>
      <c r="X89" s="402">
        <v>255577.18352270706</v>
      </c>
      <c r="Y89" s="402">
        <v>11539073.672242628</v>
      </c>
      <c r="Z89" s="402">
        <v>11528997.331838364</v>
      </c>
      <c r="AA89" s="401">
        <f t="shared" si="18"/>
        <v>-10076.340404264629</v>
      </c>
      <c r="AB89" s="401">
        <f t="shared" si="20"/>
        <v>5507.9110607363382</v>
      </c>
      <c r="AC89" s="401">
        <f t="shared" si="19"/>
        <v>5503.1013517128231</v>
      </c>
      <c r="AD89" s="402">
        <f t="shared" si="21"/>
        <v>-4.8097090235150972</v>
      </c>
      <c r="AE89" s="403">
        <f t="shared" si="22"/>
        <v>-8.73236508447197E-4</v>
      </c>
      <c r="AF89" s="355">
        <v>11</v>
      </c>
    </row>
    <row r="90" spans="1:32">
      <c r="A90" s="397">
        <v>240</v>
      </c>
      <c r="B90" s="397" t="s">
        <v>88</v>
      </c>
      <c r="C90" s="402">
        <v>19982</v>
      </c>
      <c r="D90" s="402">
        <v>97060864.01000002</v>
      </c>
      <c r="E90" s="402">
        <v>97060864.01000002</v>
      </c>
      <c r="F90" s="401">
        <f t="shared" si="13"/>
        <v>0</v>
      </c>
      <c r="G90" s="402">
        <v>97869000</v>
      </c>
      <c r="H90" s="402">
        <v>97869000</v>
      </c>
      <c r="I90" s="401">
        <f t="shared" si="14"/>
        <v>0</v>
      </c>
      <c r="J90" s="402">
        <v>97464932.00500001</v>
      </c>
      <c r="K90" s="402">
        <v>97464932.00500001</v>
      </c>
      <c r="L90" s="401">
        <f t="shared" si="15"/>
        <v>0</v>
      </c>
      <c r="M90" s="402">
        <v>99557394.578950852</v>
      </c>
      <c r="N90" s="402">
        <v>99471578.589281574</v>
      </c>
      <c r="O90" s="401">
        <f t="shared" si="16"/>
        <v>-85815.989669278264</v>
      </c>
      <c r="P90" s="402">
        <v>2379614.2400000002</v>
      </c>
      <c r="Q90" s="402">
        <v>2379614.2400000002</v>
      </c>
      <c r="R90" s="401">
        <f t="shared" si="17"/>
        <v>0</v>
      </c>
      <c r="S90" s="402">
        <v>2383000</v>
      </c>
      <c r="T90" s="402">
        <v>2383000</v>
      </c>
      <c r="U90" s="402">
        <v>2381307.12</v>
      </c>
      <c r="V90" s="402">
        <v>2381307.12</v>
      </c>
      <c r="W90" s="402">
        <v>2455891.7702836604</v>
      </c>
      <c r="X90" s="402">
        <v>2452527.8781369883</v>
      </c>
      <c r="Y90" s="402">
        <v>102013286.34923451</v>
      </c>
      <c r="Z90" s="402">
        <v>101924106.46741857</v>
      </c>
      <c r="AA90" s="401">
        <f t="shared" si="18"/>
        <v>-89179.881815940142</v>
      </c>
      <c r="AB90" s="401">
        <f t="shared" si="20"/>
        <v>5105.259050607272</v>
      </c>
      <c r="AC90" s="401">
        <f t="shared" si="19"/>
        <v>5100.7960398067544</v>
      </c>
      <c r="AD90" s="402">
        <f t="shared" si="21"/>
        <v>-4.4630108005176226</v>
      </c>
      <c r="AE90" s="403">
        <f t="shared" si="22"/>
        <v>-8.7419869516449831E-4</v>
      </c>
      <c r="AF90" s="355">
        <v>19</v>
      </c>
    </row>
    <row r="91" spans="1:32">
      <c r="A91" s="397">
        <v>241</v>
      </c>
      <c r="B91" s="397" t="s">
        <v>89</v>
      </c>
      <c r="C91" s="402">
        <v>7904</v>
      </c>
      <c r="D91" s="402">
        <v>31878960.259999998</v>
      </c>
      <c r="E91" s="402">
        <v>31878960.259999998</v>
      </c>
      <c r="F91" s="401">
        <f t="shared" si="13"/>
        <v>0</v>
      </c>
      <c r="G91" s="402">
        <v>32841000</v>
      </c>
      <c r="H91" s="402">
        <v>32841000</v>
      </c>
      <c r="I91" s="401">
        <f t="shared" si="14"/>
        <v>0</v>
      </c>
      <c r="J91" s="402">
        <v>32359980.129999999</v>
      </c>
      <c r="K91" s="402">
        <v>32359980.129999999</v>
      </c>
      <c r="L91" s="401">
        <f t="shared" si="15"/>
        <v>0</v>
      </c>
      <c r="M91" s="402">
        <v>33054712.542190507</v>
      </c>
      <c r="N91" s="402">
        <v>33026220.204860486</v>
      </c>
      <c r="O91" s="401">
        <f t="shared" si="16"/>
        <v>-28492.337330020964</v>
      </c>
      <c r="P91" s="402">
        <v>552809.84</v>
      </c>
      <c r="Q91" s="402">
        <v>552809.84</v>
      </c>
      <c r="R91" s="401">
        <f t="shared" si="17"/>
        <v>0</v>
      </c>
      <c r="S91" s="402">
        <v>570000</v>
      </c>
      <c r="T91" s="402">
        <v>570000</v>
      </c>
      <c r="U91" s="402">
        <v>561404.91999999993</v>
      </c>
      <c r="V91" s="402">
        <v>561404.91999999993</v>
      </c>
      <c r="W91" s="402">
        <v>578988.61984033231</v>
      </c>
      <c r="X91" s="402">
        <v>578195.56564516772</v>
      </c>
      <c r="Y91" s="402">
        <v>33633701.162030838</v>
      </c>
      <c r="Z91" s="402">
        <v>33604415.770505652</v>
      </c>
      <c r="AA91" s="401">
        <f t="shared" si="18"/>
        <v>-29285.391525186598</v>
      </c>
      <c r="AB91" s="401">
        <f t="shared" si="20"/>
        <v>4255.2759567346711</v>
      </c>
      <c r="AC91" s="401">
        <f t="shared" si="19"/>
        <v>4251.5708211672127</v>
      </c>
      <c r="AD91" s="402">
        <f t="shared" si="21"/>
        <v>-3.7051355674584556</v>
      </c>
      <c r="AE91" s="403">
        <f t="shared" si="22"/>
        <v>-8.7071569626277041E-4</v>
      </c>
      <c r="AF91" s="355">
        <v>19</v>
      </c>
    </row>
    <row r="92" spans="1:32">
      <c r="A92" s="397">
        <v>244</v>
      </c>
      <c r="B92" s="397" t="s">
        <v>90</v>
      </c>
      <c r="C92" s="402">
        <v>19116</v>
      </c>
      <c r="D92" s="402">
        <v>52304594.769999981</v>
      </c>
      <c r="E92" s="402">
        <v>55175107.440000005</v>
      </c>
      <c r="F92" s="401">
        <f t="shared" si="13"/>
        <v>2870512.6700000241</v>
      </c>
      <c r="G92" s="402">
        <v>57712000</v>
      </c>
      <c r="H92" s="402">
        <v>57712000</v>
      </c>
      <c r="I92" s="401">
        <f t="shared" si="14"/>
        <v>0</v>
      </c>
      <c r="J92" s="402">
        <v>55008297.38499999</v>
      </c>
      <c r="K92" s="402">
        <v>56443553.719999999</v>
      </c>
      <c r="L92" s="401">
        <f t="shared" si="15"/>
        <v>1435256.3350000083</v>
      </c>
      <c r="M92" s="402">
        <v>56189263.719937406</v>
      </c>
      <c r="N92" s="402">
        <v>57605635.937131599</v>
      </c>
      <c r="O92" s="401">
        <f t="shared" si="16"/>
        <v>1416372.2171941921</v>
      </c>
      <c r="P92" s="402">
        <v>1342661.97</v>
      </c>
      <c r="Q92" s="402">
        <v>1348777.77</v>
      </c>
      <c r="R92" s="401">
        <f t="shared" si="17"/>
        <v>6115.8000000000466</v>
      </c>
      <c r="S92" s="402">
        <v>1326000</v>
      </c>
      <c r="T92" s="402">
        <v>1326000</v>
      </c>
      <c r="U92" s="402">
        <v>1334330.9849999999</v>
      </c>
      <c r="V92" s="402">
        <v>1337388.885</v>
      </c>
      <c r="W92" s="402">
        <v>1376123.4144783432</v>
      </c>
      <c r="X92" s="402">
        <v>1377387.8626680637</v>
      </c>
      <c r="Y92" s="402">
        <v>57565387.134415753</v>
      </c>
      <c r="Z92" s="402">
        <v>58983023.799799666</v>
      </c>
      <c r="AA92" s="401">
        <f t="shared" si="18"/>
        <v>1417636.6653839126</v>
      </c>
      <c r="AB92" s="401">
        <f t="shared" si="20"/>
        <v>3011.3719990801292</v>
      </c>
      <c r="AC92" s="401">
        <f t="shared" si="19"/>
        <v>3085.5316907197985</v>
      </c>
      <c r="AD92" s="402">
        <f t="shared" si="21"/>
        <v>74.15969163966929</v>
      </c>
      <c r="AE92" s="403">
        <f t="shared" si="22"/>
        <v>2.4626546193005226E-2</v>
      </c>
      <c r="AF92" s="355">
        <v>17</v>
      </c>
    </row>
    <row r="93" spans="1:32">
      <c r="A93" s="397">
        <v>245</v>
      </c>
      <c r="B93" s="397" t="s">
        <v>91</v>
      </c>
      <c r="C93" s="402">
        <v>37232</v>
      </c>
      <c r="D93" s="402">
        <v>121120344.00999999</v>
      </c>
      <c r="E93" s="402">
        <v>121120344.00999999</v>
      </c>
      <c r="F93" s="401">
        <f t="shared" si="13"/>
        <v>0</v>
      </c>
      <c r="G93" s="402">
        <v>124822000</v>
      </c>
      <c r="H93" s="402">
        <v>124822000</v>
      </c>
      <c r="I93" s="401">
        <f t="shared" si="14"/>
        <v>0</v>
      </c>
      <c r="J93" s="402">
        <v>122971172.005</v>
      </c>
      <c r="K93" s="402">
        <v>122971172.005</v>
      </c>
      <c r="L93" s="401">
        <f t="shared" si="15"/>
        <v>0</v>
      </c>
      <c r="M93" s="402">
        <v>125611224.89173603</v>
      </c>
      <c r="N93" s="402">
        <v>125502951.15051128</v>
      </c>
      <c r="O93" s="401">
        <f t="shared" si="16"/>
        <v>-108273.74122475088</v>
      </c>
      <c r="P93" s="402">
        <v>2842036.89</v>
      </c>
      <c r="Q93" s="402">
        <v>2842036.89</v>
      </c>
      <c r="R93" s="401">
        <f t="shared" si="17"/>
        <v>0</v>
      </c>
      <c r="S93" s="402">
        <v>2811000</v>
      </c>
      <c r="T93" s="402">
        <v>2811000</v>
      </c>
      <c r="U93" s="402">
        <v>2826518.4450000003</v>
      </c>
      <c r="V93" s="402">
        <v>2826518.4450000003</v>
      </c>
      <c r="W93" s="402">
        <v>2915047.5087104551</v>
      </c>
      <c r="X93" s="402">
        <v>2911054.7002567686</v>
      </c>
      <c r="Y93" s="402">
        <v>128526272.40044649</v>
      </c>
      <c r="Z93" s="402">
        <v>128414005.85076804</v>
      </c>
      <c r="AA93" s="401">
        <f t="shared" si="18"/>
        <v>-112266.54967844486</v>
      </c>
      <c r="AB93" s="401">
        <f t="shared" si="20"/>
        <v>3452.0378276871102</v>
      </c>
      <c r="AC93" s="401">
        <f t="shared" si="19"/>
        <v>3449.0225035122489</v>
      </c>
      <c r="AD93" s="402">
        <f t="shared" si="21"/>
        <v>-3.0153241748612345</v>
      </c>
      <c r="AE93" s="403">
        <f t="shared" si="22"/>
        <v>-8.734910581444941E-4</v>
      </c>
      <c r="AF93" s="355">
        <v>1</v>
      </c>
    </row>
    <row r="94" spans="1:32">
      <c r="A94" s="397">
        <v>249</v>
      </c>
      <c r="B94" s="397" t="s">
        <v>92</v>
      </c>
      <c r="C94" s="402">
        <v>9443</v>
      </c>
      <c r="D94" s="402">
        <v>41768287.379999995</v>
      </c>
      <c r="E94" s="402">
        <v>41768287.379999995</v>
      </c>
      <c r="F94" s="401">
        <f t="shared" si="13"/>
        <v>0</v>
      </c>
      <c r="G94" s="402">
        <v>41662000</v>
      </c>
      <c r="H94" s="402">
        <v>41662000</v>
      </c>
      <c r="I94" s="401">
        <f t="shared" si="14"/>
        <v>0</v>
      </c>
      <c r="J94" s="402">
        <v>41715143.689999998</v>
      </c>
      <c r="K94" s="402">
        <v>41715143.689999998</v>
      </c>
      <c r="L94" s="401">
        <f t="shared" si="15"/>
        <v>0</v>
      </c>
      <c r="M94" s="402">
        <v>42610720.951920502</v>
      </c>
      <c r="N94" s="402">
        <v>42573991.573811777</v>
      </c>
      <c r="O94" s="401">
        <f t="shared" si="16"/>
        <v>-36729.378108724952</v>
      </c>
      <c r="P94" s="402">
        <v>836362.46</v>
      </c>
      <c r="Q94" s="402">
        <v>836362.46</v>
      </c>
      <c r="R94" s="401">
        <f t="shared" si="17"/>
        <v>0</v>
      </c>
      <c r="S94" s="402">
        <v>911000</v>
      </c>
      <c r="T94" s="402">
        <v>911000</v>
      </c>
      <c r="U94" s="402">
        <v>873681.23</v>
      </c>
      <c r="V94" s="402">
        <v>873681.23</v>
      </c>
      <c r="W94" s="402">
        <v>901045.70073611755</v>
      </c>
      <c r="X94" s="402">
        <v>899811.5174576951</v>
      </c>
      <c r="Y94" s="402">
        <v>43511766.652656622</v>
      </c>
      <c r="Z94" s="402">
        <v>43473803.091269471</v>
      </c>
      <c r="AA94" s="401">
        <f t="shared" si="18"/>
        <v>-37963.56138715148</v>
      </c>
      <c r="AB94" s="401">
        <f t="shared" si="20"/>
        <v>4607.8329612047673</v>
      </c>
      <c r="AC94" s="401">
        <f t="shared" si="19"/>
        <v>4603.8126751317877</v>
      </c>
      <c r="AD94" s="402">
        <f t="shared" si="21"/>
        <v>-4.0202860729796157</v>
      </c>
      <c r="AE94" s="403">
        <f t="shared" si="22"/>
        <v>-8.7248954266095377E-4</v>
      </c>
      <c r="AF94" s="355">
        <v>13</v>
      </c>
    </row>
    <row r="95" spans="1:32">
      <c r="A95" s="397">
        <v>250</v>
      </c>
      <c r="B95" s="397" t="s">
        <v>93</v>
      </c>
      <c r="C95" s="402">
        <v>1808</v>
      </c>
      <c r="D95" s="402">
        <v>8696723.0600000005</v>
      </c>
      <c r="E95" s="402">
        <v>8696723.0600000005</v>
      </c>
      <c r="F95" s="401">
        <f t="shared" si="13"/>
        <v>0</v>
      </c>
      <c r="G95" s="402">
        <v>8694000</v>
      </c>
      <c r="H95" s="402">
        <v>8694000</v>
      </c>
      <c r="I95" s="401">
        <f t="shared" si="14"/>
        <v>0</v>
      </c>
      <c r="J95" s="402">
        <v>8695361.5300000012</v>
      </c>
      <c r="K95" s="402">
        <v>8695361.5300000012</v>
      </c>
      <c r="L95" s="401">
        <f t="shared" si="15"/>
        <v>0</v>
      </c>
      <c r="M95" s="402">
        <v>8882041.1715305913</v>
      </c>
      <c r="N95" s="402">
        <v>8874385.0736923385</v>
      </c>
      <c r="O95" s="401">
        <f t="shared" si="16"/>
        <v>-7656.0978382527828</v>
      </c>
      <c r="P95" s="402">
        <v>158553.48000000001</v>
      </c>
      <c r="Q95" s="402">
        <v>158553.48000000001</v>
      </c>
      <c r="R95" s="401">
        <f t="shared" si="17"/>
        <v>0</v>
      </c>
      <c r="S95" s="402">
        <v>157000</v>
      </c>
      <c r="T95" s="402">
        <v>157000</v>
      </c>
      <c r="U95" s="402">
        <v>157776.74</v>
      </c>
      <c r="V95" s="402">
        <v>157776.74</v>
      </c>
      <c r="W95" s="402">
        <v>162718.44738287464</v>
      </c>
      <c r="X95" s="402">
        <v>162495.56813636504</v>
      </c>
      <c r="Y95" s="402">
        <v>9044759.6189134661</v>
      </c>
      <c r="Z95" s="402">
        <v>9036880.6418287028</v>
      </c>
      <c r="AA95" s="401">
        <f t="shared" si="18"/>
        <v>-7878.9770847633481</v>
      </c>
      <c r="AB95" s="401">
        <f t="shared" si="20"/>
        <v>5002.632532584882</v>
      </c>
      <c r="AC95" s="401">
        <f t="shared" si="19"/>
        <v>4998.2746912769371</v>
      </c>
      <c r="AD95" s="402">
        <f t="shared" si="21"/>
        <v>-4.3578413079449092</v>
      </c>
      <c r="AE95" s="403">
        <f t="shared" si="22"/>
        <v>-8.7110961669878916E-4</v>
      </c>
      <c r="AF95" s="355">
        <v>6</v>
      </c>
    </row>
    <row r="96" spans="1:32">
      <c r="A96" s="397">
        <v>256</v>
      </c>
      <c r="B96" s="397" t="s">
        <v>94</v>
      </c>
      <c r="C96" s="402">
        <v>1581</v>
      </c>
      <c r="D96" s="402">
        <v>7887708.7200000016</v>
      </c>
      <c r="E96" s="402">
        <v>8063609.5299999993</v>
      </c>
      <c r="F96" s="401">
        <f t="shared" si="13"/>
        <v>175900.80999999773</v>
      </c>
      <c r="G96" s="402">
        <v>8067000</v>
      </c>
      <c r="H96" s="402">
        <v>8067000</v>
      </c>
      <c r="I96" s="401">
        <f t="shared" si="14"/>
        <v>0</v>
      </c>
      <c r="J96" s="402">
        <v>7977354.3600000013</v>
      </c>
      <c r="K96" s="402">
        <v>8065304.7649999997</v>
      </c>
      <c r="L96" s="401">
        <f t="shared" si="15"/>
        <v>87950.404999998398</v>
      </c>
      <c r="M96" s="402">
        <v>8148619.1943774279</v>
      </c>
      <c r="N96" s="402">
        <v>8231356.4507185807</v>
      </c>
      <c r="O96" s="401">
        <f t="shared" si="16"/>
        <v>82737.256341152824</v>
      </c>
      <c r="P96" s="402">
        <v>158000</v>
      </c>
      <c r="Q96" s="402">
        <v>143823.82</v>
      </c>
      <c r="R96" s="401">
        <f t="shared" si="17"/>
        <v>-14176.179999999993</v>
      </c>
      <c r="S96" s="402">
        <v>143000</v>
      </c>
      <c r="T96" s="402">
        <v>143000</v>
      </c>
      <c r="U96" s="402">
        <v>150500</v>
      </c>
      <c r="V96" s="402">
        <v>143411.91</v>
      </c>
      <c r="W96" s="402">
        <v>155213.79343446085</v>
      </c>
      <c r="X96" s="402">
        <v>147701.11103177347</v>
      </c>
      <c r="Y96" s="402">
        <v>8303832.9878118886</v>
      </c>
      <c r="Z96" s="402">
        <v>8379057.5617503542</v>
      </c>
      <c r="AA96" s="401">
        <f t="shared" si="18"/>
        <v>75224.573938465677</v>
      </c>
      <c r="AB96" s="401">
        <f t="shared" si="20"/>
        <v>5252.2662794509097</v>
      </c>
      <c r="AC96" s="401">
        <f t="shared" si="19"/>
        <v>5299.8466551235633</v>
      </c>
      <c r="AD96" s="402">
        <f t="shared" si="21"/>
        <v>47.580375672653645</v>
      </c>
      <c r="AE96" s="403">
        <f t="shared" si="22"/>
        <v>9.0590181725569065E-3</v>
      </c>
      <c r="AF96" s="355">
        <v>13</v>
      </c>
    </row>
    <row r="97" spans="1:32">
      <c r="A97" s="397">
        <v>257</v>
      </c>
      <c r="B97" s="397" t="s">
        <v>95</v>
      </c>
      <c r="C97" s="402">
        <v>40433</v>
      </c>
      <c r="D97" s="402">
        <v>114788727.48999999</v>
      </c>
      <c r="E97" s="402">
        <v>114788727.48999999</v>
      </c>
      <c r="F97" s="401">
        <f t="shared" si="13"/>
        <v>0</v>
      </c>
      <c r="G97" s="402">
        <v>122823000</v>
      </c>
      <c r="H97" s="402">
        <v>122823000</v>
      </c>
      <c r="I97" s="401">
        <f t="shared" si="14"/>
        <v>0</v>
      </c>
      <c r="J97" s="402">
        <v>118805863.745</v>
      </c>
      <c r="K97" s="402">
        <v>118805863.745</v>
      </c>
      <c r="L97" s="401">
        <f t="shared" si="15"/>
        <v>0</v>
      </c>
      <c r="M97" s="402">
        <v>121356492.14373076</v>
      </c>
      <c r="N97" s="402">
        <v>121251885.87595779</v>
      </c>
      <c r="O97" s="401">
        <f t="shared" si="16"/>
        <v>-104606.26777297258</v>
      </c>
      <c r="P97" s="402">
        <v>2815934.69</v>
      </c>
      <c r="Q97" s="402">
        <v>2815934.6900000004</v>
      </c>
      <c r="R97" s="401">
        <f t="shared" si="17"/>
        <v>0</v>
      </c>
      <c r="S97" s="402">
        <v>2867000</v>
      </c>
      <c r="T97" s="402">
        <v>2867000</v>
      </c>
      <c r="U97" s="402">
        <v>2841467.3449999997</v>
      </c>
      <c r="V97" s="402">
        <v>2841467.3450000002</v>
      </c>
      <c r="W97" s="402">
        <v>2930464.6215122649</v>
      </c>
      <c r="X97" s="402">
        <v>2926450.6958801649</v>
      </c>
      <c r="Y97" s="402">
        <v>124286956.76524302</v>
      </c>
      <c r="Z97" s="402">
        <v>124178336.57183795</v>
      </c>
      <c r="AA97" s="401">
        <f t="shared" si="18"/>
        <v>-108620.19340507686</v>
      </c>
      <c r="AB97" s="401">
        <f t="shared" si="20"/>
        <v>3073.8989628581362</v>
      </c>
      <c r="AC97" s="401">
        <f t="shared" si="19"/>
        <v>3071.212538565972</v>
      </c>
      <c r="AD97" s="402">
        <f t="shared" si="21"/>
        <v>-2.6864242921642472</v>
      </c>
      <c r="AE97" s="403">
        <f t="shared" si="22"/>
        <v>-8.7394684230817656E-4</v>
      </c>
      <c r="AF97" s="355">
        <v>1</v>
      </c>
    </row>
    <row r="98" spans="1:32">
      <c r="A98" s="397">
        <v>260</v>
      </c>
      <c r="B98" s="397" t="s">
        <v>96</v>
      </c>
      <c r="C98" s="402">
        <v>9877</v>
      </c>
      <c r="D98" s="402">
        <v>45290754.420000002</v>
      </c>
      <c r="E98" s="402">
        <v>45290754.420000002</v>
      </c>
      <c r="F98" s="401">
        <f t="shared" si="13"/>
        <v>0</v>
      </c>
      <c r="G98" s="402">
        <v>45607000</v>
      </c>
      <c r="H98" s="402">
        <v>45607000</v>
      </c>
      <c r="I98" s="401">
        <f t="shared" si="14"/>
        <v>0</v>
      </c>
      <c r="J98" s="402">
        <v>45448877.210000001</v>
      </c>
      <c r="K98" s="402">
        <v>45448877.210000001</v>
      </c>
      <c r="L98" s="401">
        <f t="shared" si="15"/>
        <v>0</v>
      </c>
      <c r="M98" s="402">
        <v>46424613.535195746</v>
      </c>
      <c r="N98" s="402">
        <v>46384596.676856041</v>
      </c>
      <c r="O98" s="401">
        <f t="shared" si="16"/>
        <v>-40016.858339704573</v>
      </c>
      <c r="P98" s="402">
        <v>892542.94</v>
      </c>
      <c r="Q98" s="402">
        <v>892542.94</v>
      </c>
      <c r="R98" s="401">
        <f t="shared" si="17"/>
        <v>0</v>
      </c>
      <c r="S98" s="402">
        <v>931000</v>
      </c>
      <c r="T98" s="402">
        <v>931000</v>
      </c>
      <c r="U98" s="402">
        <v>911771.47</v>
      </c>
      <c r="V98" s="402">
        <v>911771.47</v>
      </c>
      <c r="W98" s="402">
        <v>940328.96082401811</v>
      </c>
      <c r="X98" s="402">
        <v>939040.97034948703</v>
      </c>
      <c r="Y98" s="402">
        <v>47364942.496019766</v>
      </c>
      <c r="Z98" s="402">
        <v>47323637.647205532</v>
      </c>
      <c r="AA98" s="401">
        <f t="shared" si="18"/>
        <v>-41304.848814234138</v>
      </c>
      <c r="AB98" s="401">
        <f t="shared" si="20"/>
        <v>4795.4786368350478</v>
      </c>
      <c r="AC98" s="401">
        <f t="shared" si="19"/>
        <v>4791.2967143065234</v>
      </c>
      <c r="AD98" s="402">
        <f t="shared" si="21"/>
        <v>-4.1819225285244102</v>
      </c>
      <c r="AE98" s="403">
        <f t="shared" si="22"/>
        <v>-8.7205529316765416E-4</v>
      </c>
      <c r="AF98" s="355">
        <v>12</v>
      </c>
    </row>
    <row r="99" spans="1:32">
      <c r="A99" s="397">
        <v>261</v>
      </c>
      <c r="B99" s="397" t="s">
        <v>97</v>
      </c>
      <c r="C99" s="402">
        <v>6523</v>
      </c>
      <c r="D99" s="402">
        <v>28000759.470000003</v>
      </c>
      <c r="E99" s="402">
        <v>28000759.470000006</v>
      </c>
      <c r="F99" s="401">
        <f t="shared" si="13"/>
        <v>0</v>
      </c>
      <c r="G99" s="402">
        <v>29501000</v>
      </c>
      <c r="H99" s="402">
        <v>29501000</v>
      </c>
      <c r="I99" s="401">
        <f t="shared" si="14"/>
        <v>0</v>
      </c>
      <c r="J99" s="402">
        <v>28750879.734999999</v>
      </c>
      <c r="K99" s="402">
        <v>28750879.735000003</v>
      </c>
      <c r="L99" s="401">
        <f t="shared" si="15"/>
        <v>0</v>
      </c>
      <c r="M99" s="402">
        <v>29368128.817065362</v>
      </c>
      <c r="N99" s="402">
        <v>29342814.222907595</v>
      </c>
      <c r="O99" s="401">
        <f t="shared" si="16"/>
        <v>-25314.594157766551</v>
      </c>
      <c r="P99" s="402">
        <v>949663.56</v>
      </c>
      <c r="Q99" s="402">
        <v>949663.56</v>
      </c>
      <c r="R99" s="401">
        <f t="shared" si="17"/>
        <v>0</v>
      </c>
      <c r="S99" s="402">
        <v>984000</v>
      </c>
      <c r="T99" s="402">
        <v>984000</v>
      </c>
      <c r="U99" s="402">
        <v>966831.78</v>
      </c>
      <c r="V99" s="402">
        <v>966831.78</v>
      </c>
      <c r="W99" s="402">
        <v>997113.80855011358</v>
      </c>
      <c r="X99" s="402">
        <v>995748.03854733671</v>
      </c>
      <c r="Y99" s="402">
        <v>30365242.625615474</v>
      </c>
      <c r="Z99" s="402">
        <v>30338562.261454932</v>
      </c>
      <c r="AA99" s="401">
        <f t="shared" si="18"/>
        <v>-26680.364160541445</v>
      </c>
      <c r="AB99" s="401">
        <f t="shared" si="20"/>
        <v>4655.1038825104206</v>
      </c>
      <c r="AC99" s="401">
        <f t="shared" si="19"/>
        <v>4651.0136841108279</v>
      </c>
      <c r="AD99" s="402">
        <f t="shared" si="21"/>
        <v>-4.0901983995927367</v>
      </c>
      <c r="AE99" s="403">
        <f t="shared" si="22"/>
        <v>-8.7864814681363459E-4</v>
      </c>
      <c r="AF99" s="355">
        <v>19</v>
      </c>
    </row>
    <row r="100" spans="1:32">
      <c r="A100" s="397">
        <v>263</v>
      </c>
      <c r="B100" s="397" t="s">
        <v>98</v>
      </c>
      <c r="C100" s="402">
        <v>7759</v>
      </c>
      <c r="D100" s="402">
        <v>35412997.599999994</v>
      </c>
      <c r="E100" s="402">
        <v>35412997.599999994</v>
      </c>
      <c r="F100" s="401">
        <f t="shared" si="13"/>
        <v>0</v>
      </c>
      <c r="G100" s="402">
        <v>36496000</v>
      </c>
      <c r="H100" s="402">
        <v>36496000</v>
      </c>
      <c r="I100" s="401">
        <f t="shared" si="14"/>
        <v>0</v>
      </c>
      <c r="J100" s="402">
        <v>35954498.799999997</v>
      </c>
      <c r="K100" s="402">
        <v>35954498.799999997</v>
      </c>
      <c r="L100" s="401">
        <f t="shared" si="15"/>
        <v>0</v>
      </c>
      <c r="M100" s="402">
        <v>36726401.489064619</v>
      </c>
      <c r="N100" s="402">
        <v>36694744.247489505</v>
      </c>
      <c r="O100" s="401">
        <f t="shared" si="16"/>
        <v>-31657.241575114429</v>
      </c>
      <c r="P100" s="402">
        <v>856335.54999999993</v>
      </c>
      <c r="Q100" s="402">
        <v>856335.54999999993</v>
      </c>
      <c r="R100" s="401">
        <f t="shared" si="17"/>
        <v>0</v>
      </c>
      <c r="S100" s="402">
        <v>918000</v>
      </c>
      <c r="T100" s="402">
        <v>918000</v>
      </c>
      <c r="U100" s="402">
        <v>887167.77499999991</v>
      </c>
      <c r="V100" s="402">
        <v>887167.77499999991</v>
      </c>
      <c r="W100" s="402">
        <v>914954.65628279222</v>
      </c>
      <c r="X100" s="402">
        <v>913701.42158406787</v>
      </c>
      <c r="Y100" s="402">
        <v>37641356.145347409</v>
      </c>
      <c r="Z100" s="402">
        <v>37608445.669073574</v>
      </c>
      <c r="AA100" s="401">
        <f t="shared" si="18"/>
        <v>-32910.476273834705</v>
      </c>
      <c r="AB100" s="401">
        <f t="shared" si="20"/>
        <v>4851.3153944254946</v>
      </c>
      <c r="AC100" s="401">
        <f t="shared" si="19"/>
        <v>4847.0738070722482</v>
      </c>
      <c r="AD100" s="402">
        <f t="shared" si="21"/>
        <v>-4.2415873532463593</v>
      </c>
      <c r="AE100" s="403">
        <f t="shared" si="22"/>
        <v>-8.7431696527507654E-4</v>
      </c>
      <c r="AF100" s="355">
        <v>11</v>
      </c>
    </row>
    <row r="101" spans="1:32">
      <c r="A101" s="397">
        <v>265</v>
      </c>
      <c r="B101" s="397" t="s">
        <v>99</v>
      </c>
      <c r="C101" s="402">
        <v>1088</v>
      </c>
      <c r="D101" s="402">
        <v>5337597.05</v>
      </c>
      <c r="E101" s="402">
        <v>5394736.7599999998</v>
      </c>
      <c r="F101" s="401">
        <f t="shared" si="13"/>
        <v>57139.709999999963</v>
      </c>
      <c r="G101" s="402">
        <v>5501000</v>
      </c>
      <c r="H101" s="402">
        <v>5501000</v>
      </c>
      <c r="I101" s="401">
        <f t="shared" si="14"/>
        <v>0</v>
      </c>
      <c r="J101" s="402">
        <v>5419298.5250000004</v>
      </c>
      <c r="K101" s="402">
        <v>5447868.3799999999</v>
      </c>
      <c r="L101" s="401">
        <f t="shared" si="15"/>
        <v>28569.854999999516</v>
      </c>
      <c r="M101" s="402">
        <v>5535644.7749522161</v>
      </c>
      <c r="N101" s="402">
        <v>5560031.2497774269</v>
      </c>
      <c r="O101" s="401">
        <f t="shared" si="16"/>
        <v>24386.474825210869</v>
      </c>
      <c r="P101" s="402">
        <v>98779.950000000012</v>
      </c>
      <c r="Q101" s="402">
        <v>98779.950000000012</v>
      </c>
      <c r="R101" s="401">
        <f t="shared" si="17"/>
        <v>0</v>
      </c>
      <c r="S101" s="402">
        <v>108000</v>
      </c>
      <c r="T101" s="402">
        <v>108000</v>
      </c>
      <c r="U101" s="402">
        <v>103389.97500000001</v>
      </c>
      <c r="V101" s="402">
        <v>103389.97500000001</v>
      </c>
      <c r="W101" s="402">
        <v>106628.24068334932</v>
      </c>
      <c r="X101" s="402">
        <v>106482.18949909588</v>
      </c>
      <c r="Y101" s="402">
        <v>5642273.0156355649</v>
      </c>
      <c r="Z101" s="402">
        <v>5666513.439276523</v>
      </c>
      <c r="AA101" s="401">
        <f t="shared" si="18"/>
        <v>24240.423640958034</v>
      </c>
      <c r="AB101" s="401">
        <f t="shared" si="20"/>
        <v>5185.9126981944528</v>
      </c>
      <c r="AC101" s="401">
        <f t="shared" si="19"/>
        <v>5208.1924993350394</v>
      </c>
      <c r="AD101" s="402">
        <f t="shared" si="21"/>
        <v>22.279801140586642</v>
      </c>
      <c r="AE101" s="403">
        <f t="shared" si="22"/>
        <v>4.2962160061706519E-3</v>
      </c>
      <c r="AF101" s="355">
        <v>13</v>
      </c>
    </row>
    <row r="102" spans="1:32">
      <c r="A102" s="397">
        <v>271</v>
      </c>
      <c r="B102" s="397" t="s">
        <v>100</v>
      </c>
      <c r="C102" s="402">
        <v>6951</v>
      </c>
      <c r="D102" s="402">
        <v>29920069.139999997</v>
      </c>
      <c r="E102" s="402">
        <v>29920069.139999997</v>
      </c>
      <c r="F102" s="401">
        <f t="shared" si="13"/>
        <v>0</v>
      </c>
      <c r="G102" s="402">
        <v>30102000</v>
      </c>
      <c r="H102" s="402">
        <v>30102000</v>
      </c>
      <c r="I102" s="401">
        <f t="shared" si="14"/>
        <v>0</v>
      </c>
      <c r="J102" s="402">
        <v>30011034.57</v>
      </c>
      <c r="K102" s="402">
        <v>30011034.57</v>
      </c>
      <c r="L102" s="401">
        <f t="shared" si="15"/>
        <v>0</v>
      </c>
      <c r="M102" s="402">
        <v>30655337.760403376</v>
      </c>
      <c r="N102" s="402">
        <v>30628913.624258786</v>
      </c>
      <c r="O102" s="401">
        <f t="shared" si="16"/>
        <v>-26424.136144589633</v>
      </c>
      <c r="P102" s="402">
        <v>840797.79</v>
      </c>
      <c r="Q102" s="402">
        <v>840797.79</v>
      </c>
      <c r="R102" s="401">
        <f t="shared" si="17"/>
        <v>0</v>
      </c>
      <c r="S102" s="402">
        <v>689000</v>
      </c>
      <c r="T102" s="402">
        <v>689000</v>
      </c>
      <c r="U102" s="402">
        <v>764898.89500000002</v>
      </c>
      <c r="V102" s="402">
        <v>764898.89500000002</v>
      </c>
      <c r="W102" s="402">
        <v>788856.20655666024</v>
      </c>
      <c r="X102" s="402">
        <v>787775.69184090663</v>
      </c>
      <c r="Y102" s="402">
        <v>31444193.966960035</v>
      </c>
      <c r="Z102" s="402">
        <v>31416689.316099692</v>
      </c>
      <c r="AA102" s="401">
        <f t="shared" si="18"/>
        <v>-27504.650860343128</v>
      </c>
      <c r="AB102" s="401">
        <f t="shared" si="20"/>
        <v>4523.6935645173407</v>
      </c>
      <c r="AC102" s="401">
        <f t="shared" si="19"/>
        <v>4519.7366301395041</v>
      </c>
      <c r="AD102" s="402">
        <f t="shared" si="21"/>
        <v>-3.9569343778366601</v>
      </c>
      <c r="AE102" s="403">
        <f t="shared" si="22"/>
        <v>-8.7471317882223713E-4</v>
      </c>
      <c r="AF102" s="355">
        <v>4</v>
      </c>
    </row>
    <row r="103" spans="1:32">
      <c r="A103" s="397">
        <v>272</v>
      </c>
      <c r="B103" s="397" t="s">
        <v>101</v>
      </c>
      <c r="C103" s="402">
        <v>47909</v>
      </c>
      <c r="D103" s="402">
        <v>179925931.28</v>
      </c>
      <c r="E103" s="402">
        <v>179925931.28</v>
      </c>
      <c r="F103" s="401">
        <f t="shared" si="13"/>
        <v>0</v>
      </c>
      <c r="G103" s="402">
        <v>178388000</v>
      </c>
      <c r="H103" s="402">
        <v>178388000</v>
      </c>
      <c r="I103" s="401">
        <f t="shared" si="14"/>
        <v>0</v>
      </c>
      <c r="J103" s="402">
        <v>179156965.63999999</v>
      </c>
      <c r="K103" s="402">
        <v>179156965.63999999</v>
      </c>
      <c r="L103" s="401">
        <f t="shared" si="15"/>
        <v>0</v>
      </c>
      <c r="M103" s="402">
        <v>183003264.38307062</v>
      </c>
      <c r="N103" s="402">
        <v>182845520.13602442</v>
      </c>
      <c r="O103" s="401">
        <f t="shared" si="16"/>
        <v>-157744.24704620242</v>
      </c>
      <c r="P103" s="402">
        <v>4139248.4399999995</v>
      </c>
      <c r="Q103" s="402">
        <v>4139248.4399999985</v>
      </c>
      <c r="R103" s="401">
        <f t="shared" si="17"/>
        <v>0</v>
      </c>
      <c r="S103" s="402">
        <v>6051000</v>
      </c>
      <c r="T103" s="402">
        <v>6051000</v>
      </c>
      <c r="U103" s="402">
        <v>5095124.22</v>
      </c>
      <c r="V103" s="402">
        <v>5095124.2199999988</v>
      </c>
      <c r="W103" s="402">
        <v>5254708.0279468335</v>
      </c>
      <c r="X103" s="402">
        <v>5247510.5319976415</v>
      </c>
      <c r="Y103" s="402">
        <v>188257972.41101745</v>
      </c>
      <c r="Z103" s="402">
        <v>188093030.66802207</v>
      </c>
      <c r="AA103" s="401">
        <f t="shared" si="18"/>
        <v>-164941.74299538136</v>
      </c>
      <c r="AB103" s="401">
        <f t="shared" si="20"/>
        <v>3929.4907514458127</v>
      </c>
      <c r="AC103" s="401">
        <f t="shared" si="19"/>
        <v>3926.0479381331706</v>
      </c>
      <c r="AD103" s="402">
        <f t="shared" si="21"/>
        <v>-3.4428133126421017</v>
      </c>
      <c r="AE103" s="403">
        <f t="shared" si="22"/>
        <v>-8.7614745279025188E-4</v>
      </c>
      <c r="AF103" s="355">
        <v>16</v>
      </c>
    </row>
    <row r="104" spans="1:32">
      <c r="A104" s="397">
        <v>273</v>
      </c>
      <c r="B104" s="397" t="s">
        <v>102</v>
      </c>
      <c r="C104" s="402">
        <v>3989</v>
      </c>
      <c r="D104" s="402">
        <v>19766453.859999996</v>
      </c>
      <c r="E104" s="402">
        <v>19522007.749999996</v>
      </c>
      <c r="F104" s="401">
        <f t="shared" si="13"/>
        <v>-244446.1099999994</v>
      </c>
      <c r="G104" s="402">
        <v>18523000</v>
      </c>
      <c r="H104" s="402">
        <v>18523000</v>
      </c>
      <c r="I104" s="401">
        <f t="shared" si="14"/>
        <v>0</v>
      </c>
      <c r="J104" s="402">
        <v>19144726.93</v>
      </c>
      <c r="K104" s="402">
        <v>19022503.875</v>
      </c>
      <c r="L104" s="401">
        <f t="shared" si="15"/>
        <v>-122223.0549999997</v>
      </c>
      <c r="M104" s="402">
        <v>19555742.705268569</v>
      </c>
      <c r="N104" s="402">
        <v>19414146.711454175</v>
      </c>
      <c r="O104" s="401">
        <f t="shared" si="16"/>
        <v>-141595.99381439388</v>
      </c>
      <c r="P104" s="402">
        <v>523191</v>
      </c>
      <c r="Q104" s="402">
        <v>523191</v>
      </c>
      <c r="R104" s="401">
        <f t="shared" si="17"/>
        <v>0</v>
      </c>
      <c r="S104" s="402">
        <v>531000</v>
      </c>
      <c r="T104" s="402">
        <v>531000</v>
      </c>
      <c r="U104" s="402">
        <v>527095.5</v>
      </c>
      <c r="V104" s="402">
        <v>527095.5</v>
      </c>
      <c r="W104" s="402">
        <v>543604.59838693589</v>
      </c>
      <c r="X104" s="402">
        <v>542860.0105099231</v>
      </c>
      <c r="Y104" s="402">
        <v>20099347.303655505</v>
      </c>
      <c r="Z104" s="402">
        <v>19957006.721964099</v>
      </c>
      <c r="AA104" s="401">
        <f t="shared" si="18"/>
        <v>-142340.58169140667</v>
      </c>
      <c r="AB104" s="401">
        <f t="shared" si="20"/>
        <v>5038.6932323027086</v>
      </c>
      <c r="AC104" s="401">
        <f t="shared" si="19"/>
        <v>5003.0099578751815</v>
      </c>
      <c r="AD104" s="402">
        <f t="shared" si="21"/>
        <v>-35.683274427527067</v>
      </c>
      <c r="AE104" s="403">
        <f t="shared" si="22"/>
        <v>-7.0818509447576807E-3</v>
      </c>
      <c r="AF104" s="355">
        <v>19</v>
      </c>
    </row>
    <row r="105" spans="1:32">
      <c r="A105" s="397">
        <v>275</v>
      </c>
      <c r="B105" s="397" t="s">
        <v>103</v>
      </c>
      <c r="C105" s="402">
        <v>2586</v>
      </c>
      <c r="D105" s="402">
        <v>11216959.479999999</v>
      </c>
      <c r="E105" s="402">
        <v>11288831.539999999</v>
      </c>
      <c r="F105" s="401">
        <f t="shared" si="13"/>
        <v>71872.060000000522</v>
      </c>
      <c r="G105" s="402">
        <v>11566000</v>
      </c>
      <c r="H105" s="402">
        <v>11566000</v>
      </c>
      <c r="I105" s="401">
        <f t="shared" si="14"/>
        <v>0</v>
      </c>
      <c r="J105" s="402">
        <v>11391479.739999998</v>
      </c>
      <c r="K105" s="402">
        <v>11427415.77</v>
      </c>
      <c r="L105" s="401">
        <f t="shared" si="15"/>
        <v>35936.030000001192</v>
      </c>
      <c r="M105" s="402">
        <v>11636042.010013651</v>
      </c>
      <c r="N105" s="402">
        <v>11662687.927383328</v>
      </c>
      <c r="O105" s="401">
        <f t="shared" si="16"/>
        <v>26645.917369676754</v>
      </c>
      <c r="P105" s="402">
        <v>242696.94999999998</v>
      </c>
      <c r="Q105" s="402">
        <v>242696.94999999998</v>
      </c>
      <c r="R105" s="401">
        <f t="shared" si="17"/>
        <v>0</v>
      </c>
      <c r="S105" s="402">
        <v>243000</v>
      </c>
      <c r="T105" s="402">
        <v>243000</v>
      </c>
      <c r="U105" s="402">
        <v>242848.47499999998</v>
      </c>
      <c r="V105" s="402">
        <v>242848.47499999998</v>
      </c>
      <c r="W105" s="402">
        <v>250454.70454833106</v>
      </c>
      <c r="X105" s="402">
        <v>250111.65090731904</v>
      </c>
      <c r="Y105" s="402">
        <v>11886496.714561982</v>
      </c>
      <c r="Z105" s="402">
        <v>11912799.578290647</v>
      </c>
      <c r="AA105" s="401">
        <f t="shared" si="18"/>
        <v>26302.863728664815</v>
      </c>
      <c r="AB105" s="401">
        <f t="shared" si="20"/>
        <v>4596.4797813464738</v>
      </c>
      <c r="AC105" s="401">
        <f t="shared" si="19"/>
        <v>4606.6510356885719</v>
      </c>
      <c r="AD105" s="402">
        <f t="shared" si="21"/>
        <v>10.171254342098109</v>
      </c>
      <c r="AE105" s="403">
        <f t="shared" si="22"/>
        <v>2.2128356537921253E-3</v>
      </c>
      <c r="AF105" s="355">
        <v>13</v>
      </c>
    </row>
    <row r="106" spans="1:32">
      <c r="A106" s="397">
        <v>276</v>
      </c>
      <c r="B106" s="397" t="s">
        <v>104</v>
      </c>
      <c r="C106" s="402">
        <v>15035</v>
      </c>
      <c r="D106" s="402">
        <v>39743661.489999995</v>
      </c>
      <c r="E106" s="402">
        <v>39743661.489999995</v>
      </c>
      <c r="F106" s="401">
        <f t="shared" si="13"/>
        <v>0</v>
      </c>
      <c r="G106" s="402">
        <v>40087000</v>
      </c>
      <c r="H106" s="402">
        <v>40087000</v>
      </c>
      <c r="I106" s="401">
        <f t="shared" si="14"/>
        <v>0</v>
      </c>
      <c r="J106" s="402">
        <v>39915330.744999997</v>
      </c>
      <c r="K106" s="402">
        <v>39915330.744999997</v>
      </c>
      <c r="L106" s="401">
        <f t="shared" si="15"/>
        <v>0</v>
      </c>
      <c r="M106" s="402">
        <v>40772268.045346096</v>
      </c>
      <c r="N106" s="402">
        <v>40737123.367764197</v>
      </c>
      <c r="O106" s="401">
        <f t="shared" si="16"/>
        <v>-35144.677581898868</v>
      </c>
      <c r="P106" s="402">
        <v>1263124</v>
      </c>
      <c r="Q106" s="402">
        <v>1263124</v>
      </c>
      <c r="R106" s="401">
        <f t="shared" si="17"/>
        <v>0</v>
      </c>
      <c r="S106" s="402">
        <v>1478000</v>
      </c>
      <c r="T106" s="402">
        <v>1478000</v>
      </c>
      <c r="U106" s="402">
        <v>1370562</v>
      </c>
      <c r="V106" s="402">
        <v>1370562</v>
      </c>
      <c r="W106" s="402">
        <v>1413489.2169908406</v>
      </c>
      <c r="X106" s="402">
        <v>1411553.1278952321</v>
      </c>
      <c r="Y106" s="402">
        <v>42185757.26233694</v>
      </c>
      <c r="Z106" s="402">
        <v>42148676.495659426</v>
      </c>
      <c r="AA106" s="401">
        <f t="shared" si="18"/>
        <v>-37080.766677513719</v>
      </c>
      <c r="AB106" s="401">
        <f t="shared" si="20"/>
        <v>2805.8368648045853</v>
      </c>
      <c r="AC106" s="401">
        <f t="shared" si="19"/>
        <v>2803.3705683843982</v>
      </c>
      <c r="AD106" s="402">
        <f t="shared" si="21"/>
        <v>-2.4662964201870636</v>
      </c>
      <c r="AE106" s="403">
        <f t="shared" si="22"/>
        <v>-8.7898781683404487E-4</v>
      </c>
      <c r="AF106" s="355">
        <v>12</v>
      </c>
    </row>
    <row r="107" spans="1:32">
      <c r="A107" s="397">
        <v>280</v>
      </c>
      <c r="B107" s="397" t="s">
        <v>105</v>
      </c>
      <c r="C107" s="402">
        <v>2050</v>
      </c>
      <c r="D107" s="402">
        <v>9032080.790000001</v>
      </c>
      <c r="E107" s="402">
        <v>7892900.7199999997</v>
      </c>
      <c r="F107" s="401">
        <f t="shared" si="13"/>
        <v>-1139180.0700000012</v>
      </c>
      <c r="G107" s="402">
        <v>8607000</v>
      </c>
      <c r="H107" s="402">
        <v>8607000</v>
      </c>
      <c r="I107" s="401">
        <f t="shared" si="14"/>
        <v>0</v>
      </c>
      <c r="J107" s="402">
        <v>8819540.3949999996</v>
      </c>
      <c r="K107" s="402">
        <v>8249950.3599999994</v>
      </c>
      <c r="L107" s="401">
        <f t="shared" si="15"/>
        <v>-569590.03500000015</v>
      </c>
      <c r="M107" s="402">
        <v>9008886.0172289088</v>
      </c>
      <c r="N107" s="402">
        <v>8419803.6022875663</v>
      </c>
      <c r="O107" s="401">
        <f t="shared" si="16"/>
        <v>-589082.41494134255</v>
      </c>
      <c r="P107" s="402">
        <v>164503.62</v>
      </c>
      <c r="Q107" s="402">
        <v>164503.62</v>
      </c>
      <c r="R107" s="401">
        <f t="shared" si="17"/>
        <v>0</v>
      </c>
      <c r="S107" s="402">
        <v>170000</v>
      </c>
      <c r="T107" s="402">
        <v>170000</v>
      </c>
      <c r="U107" s="402">
        <v>167251.81</v>
      </c>
      <c r="V107" s="402">
        <v>167251.81</v>
      </c>
      <c r="W107" s="402">
        <v>172490.28497594481</v>
      </c>
      <c r="X107" s="402">
        <v>172254.0210159329</v>
      </c>
      <c r="Y107" s="402">
        <v>9181376.3022048529</v>
      </c>
      <c r="Z107" s="402">
        <v>8592057.6233034991</v>
      </c>
      <c r="AA107" s="401">
        <f t="shared" si="18"/>
        <v>-589318.67890135385</v>
      </c>
      <c r="AB107" s="401">
        <f t="shared" si="20"/>
        <v>4478.7201474170015</v>
      </c>
      <c r="AC107" s="401">
        <f t="shared" si="19"/>
        <v>4191.2476211236581</v>
      </c>
      <c r="AD107" s="402">
        <f t="shared" si="21"/>
        <v>-287.47252629334344</v>
      </c>
      <c r="AE107" s="403">
        <f t="shared" si="22"/>
        <v>-6.4186311453091477E-2</v>
      </c>
      <c r="AF107" s="355">
        <v>15</v>
      </c>
    </row>
    <row r="108" spans="1:32">
      <c r="A108" s="397">
        <v>284</v>
      </c>
      <c r="B108" s="397" t="s">
        <v>384</v>
      </c>
      <c r="C108" s="402">
        <v>2271</v>
      </c>
      <c r="D108" s="402">
        <v>8892999.0200000014</v>
      </c>
      <c r="E108" s="402">
        <v>8892999.0199999996</v>
      </c>
      <c r="F108" s="401">
        <f t="shared" si="13"/>
        <v>0</v>
      </c>
      <c r="G108" s="402">
        <v>8895000</v>
      </c>
      <c r="H108" s="402">
        <v>8895000</v>
      </c>
      <c r="I108" s="401">
        <f t="shared" si="14"/>
        <v>0</v>
      </c>
      <c r="J108" s="402">
        <v>8893999.5100000016</v>
      </c>
      <c r="K108" s="402">
        <v>8893999.5099999998</v>
      </c>
      <c r="L108" s="401">
        <f t="shared" si="15"/>
        <v>0</v>
      </c>
      <c r="M108" s="402">
        <v>9084943.6857621856</v>
      </c>
      <c r="N108" s="402">
        <v>9077112.6910201013</v>
      </c>
      <c r="O108" s="401">
        <f t="shared" si="16"/>
        <v>-7830.9947420842946</v>
      </c>
      <c r="P108" s="402">
        <v>157714.73000000001</v>
      </c>
      <c r="Q108" s="402">
        <v>157714.73000000001</v>
      </c>
      <c r="R108" s="401">
        <f t="shared" si="17"/>
        <v>0</v>
      </c>
      <c r="S108" s="402">
        <v>173000</v>
      </c>
      <c r="T108" s="402">
        <v>173000</v>
      </c>
      <c r="U108" s="402">
        <v>165357.36499999999</v>
      </c>
      <c r="V108" s="402">
        <v>165357.36499999999</v>
      </c>
      <c r="W108" s="402">
        <v>170536.50427891526</v>
      </c>
      <c r="X108" s="402">
        <v>170302.91645782063</v>
      </c>
      <c r="Y108" s="402">
        <v>9255480.1900411006</v>
      </c>
      <c r="Z108" s="402">
        <v>9247415.607477922</v>
      </c>
      <c r="AA108" s="401">
        <f t="shared" si="18"/>
        <v>-8064.5825631786138</v>
      </c>
      <c r="AB108" s="401">
        <f t="shared" si="20"/>
        <v>4075.5086702074418</v>
      </c>
      <c r="AC108" s="401">
        <f t="shared" si="19"/>
        <v>4071.9575550321101</v>
      </c>
      <c r="AD108" s="402">
        <f t="shared" si="21"/>
        <v>-3.5511151753316881</v>
      </c>
      <c r="AE108" s="403">
        <f t="shared" si="22"/>
        <v>-8.713305412133837E-4</v>
      </c>
      <c r="AF108" s="355">
        <v>2</v>
      </c>
    </row>
    <row r="109" spans="1:32">
      <c r="A109" s="397">
        <v>285</v>
      </c>
      <c r="B109" s="397" t="s">
        <v>107</v>
      </c>
      <c r="C109" s="402">
        <v>51241</v>
      </c>
      <c r="D109" s="402">
        <v>226607710.72000006</v>
      </c>
      <c r="E109" s="402">
        <v>227031570.18000004</v>
      </c>
      <c r="F109" s="401">
        <f t="shared" si="13"/>
        <v>423859.45999997854</v>
      </c>
      <c r="G109" s="402">
        <v>226179000</v>
      </c>
      <c r="H109" s="402">
        <v>226179000</v>
      </c>
      <c r="I109" s="401">
        <f t="shared" si="14"/>
        <v>0</v>
      </c>
      <c r="J109" s="402">
        <v>226393355.36000001</v>
      </c>
      <c r="K109" s="402">
        <v>226605285.09000003</v>
      </c>
      <c r="L109" s="401">
        <f t="shared" si="15"/>
        <v>211929.73000001907</v>
      </c>
      <c r="M109" s="402">
        <v>231253766.31332266</v>
      </c>
      <c r="N109" s="402">
        <v>231270724.3608413</v>
      </c>
      <c r="O109" s="401">
        <f t="shared" si="16"/>
        <v>16958.047518640757</v>
      </c>
      <c r="P109" s="402">
        <v>6227941.7999999989</v>
      </c>
      <c r="Q109" s="402">
        <v>6227941.7999999989</v>
      </c>
      <c r="R109" s="401">
        <f t="shared" si="17"/>
        <v>0</v>
      </c>
      <c r="S109" s="402">
        <v>4429000</v>
      </c>
      <c r="T109" s="402">
        <v>4429000</v>
      </c>
      <c r="U109" s="402">
        <v>5328470.8999999994</v>
      </c>
      <c r="V109" s="402">
        <v>5328470.8999999994</v>
      </c>
      <c r="W109" s="402">
        <v>5495363.3328513997</v>
      </c>
      <c r="X109" s="402">
        <v>5487836.2057270817</v>
      </c>
      <c r="Y109" s="402">
        <v>236749129.64617407</v>
      </c>
      <c r="Z109" s="402">
        <v>236758560.56656837</v>
      </c>
      <c r="AA109" s="401">
        <f t="shared" si="18"/>
        <v>9430.9203943014145</v>
      </c>
      <c r="AB109" s="401">
        <f t="shared" si="20"/>
        <v>4620.3065835205025</v>
      </c>
      <c r="AC109" s="401">
        <f t="shared" si="19"/>
        <v>4620.4906338004403</v>
      </c>
      <c r="AD109" s="402">
        <f t="shared" si="21"/>
        <v>0.18405027993776457</v>
      </c>
      <c r="AE109" s="403">
        <f t="shared" si="22"/>
        <v>3.9835079471614863E-5</v>
      </c>
      <c r="AF109" s="355">
        <v>8</v>
      </c>
    </row>
    <row r="110" spans="1:32">
      <c r="A110" s="397">
        <v>286</v>
      </c>
      <c r="B110" s="397" t="s">
        <v>108</v>
      </c>
      <c r="C110" s="402">
        <v>80454</v>
      </c>
      <c r="D110" s="402">
        <v>341676618.13999999</v>
      </c>
      <c r="E110" s="402">
        <v>341676618.13999999</v>
      </c>
      <c r="F110" s="401">
        <f t="shared" si="13"/>
        <v>0</v>
      </c>
      <c r="G110" s="402">
        <v>341292000</v>
      </c>
      <c r="H110" s="402">
        <v>341292000</v>
      </c>
      <c r="I110" s="401">
        <f t="shared" si="14"/>
        <v>0</v>
      </c>
      <c r="J110" s="402">
        <v>341484309.06999999</v>
      </c>
      <c r="K110" s="402">
        <v>341484309.06999999</v>
      </c>
      <c r="L110" s="401">
        <f t="shared" si="15"/>
        <v>0</v>
      </c>
      <c r="M110" s="402">
        <v>348815593.47785014</v>
      </c>
      <c r="N110" s="402">
        <v>348514923.14097589</v>
      </c>
      <c r="O110" s="401">
        <f t="shared" si="16"/>
        <v>-300670.3368742466</v>
      </c>
      <c r="P110" s="402">
        <v>7852496.4499999993</v>
      </c>
      <c r="Q110" s="402">
        <v>7852496.4499999993</v>
      </c>
      <c r="R110" s="401">
        <f t="shared" si="17"/>
        <v>0</v>
      </c>
      <c r="S110" s="402">
        <v>8557000</v>
      </c>
      <c r="T110" s="402">
        <v>8557000</v>
      </c>
      <c r="U110" s="402">
        <v>8204748.2249999996</v>
      </c>
      <c r="V110" s="402">
        <v>8204748.2249999996</v>
      </c>
      <c r="W110" s="402">
        <v>8461728.2138000615</v>
      </c>
      <c r="X110" s="402">
        <v>8450137.9876223058</v>
      </c>
      <c r="Y110" s="402">
        <v>357277321.69165021</v>
      </c>
      <c r="Z110" s="402">
        <v>356965061.12859821</v>
      </c>
      <c r="AA110" s="401">
        <f t="shared" si="18"/>
        <v>-312260.56305199862</v>
      </c>
      <c r="AB110" s="401">
        <f t="shared" si="20"/>
        <v>4440.7651787561863</v>
      </c>
      <c r="AC110" s="401">
        <f t="shared" si="19"/>
        <v>4436.8839477042557</v>
      </c>
      <c r="AD110" s="402">
        <f t="shared" si="21"/>
        <v>-3.8812310519306266</v>
      </c>
      <c r="AE110" s="403">
        <f t="shared" si="22"/>
        <v>-8.7400051470808019E-4</v>
      </c>
      <c r="AF110" s="355">
        <v>8</v>
      </c>
    </row>
    <row r="111" spans="1:32">
      <c r="A111" s="397">
        <v>287</v>
      </c>
      <c r="B111" s="397" t="s">
        <v>385</v>
      </c>
      <c r="C111" s="402">
        <v>6380</v>
      </c>
      <c r="D111" s="402">
        <v>27455534.759999998</v>
      </c>
      <c r="E111" s="402">
        <v>27455534.759999998</v>
      </c>
      <c r="F111" s="401">
        <f t="shared" si="13"/>
        <v>0</v>
      </c>
      <c r="G111" s="402">
        <v>29373000</v>
      </c>
      <c r="H111" s="402">
        <v>29373000</v>
      </c>
      <c r="I111" s="401">
        <f t="shared" si="14"/>
        <v>0</v>
      </c>
      <c r="J111" s="402">
        <v>28414267.379999999</v>
      </c>
      <c r="K111" s="402">
        <v>28414267.379999999</v>
      </c>
      <c r="L111" s="401">
        <f t="shared" si="15"/>
        <v>0</v>
      </c>
      <c r="M111" s="402">
        <v>29024289.773037035</v>
      </c>
      <c r="N111" s="402">
        <v>28999271.559554704</v>
      </c>
      <c r="O111" s="401">
        <f t="shared" si="16"/>
        <v>-25018.213482331485</v>
      </c>
      <c r="P111" s="402">
        <v>498762.48000000004</v>
      </c>
      <c r="Q111" s="402">
        <v>498762.48000000004</v>
      </c>
      <c r="R111" s="401">
        <f t="shared" si="17"/>
        <v>0</v>
      </c>
      <c r="S111" s="402">
        <v>490000</v>
      </c>
      <c r="T111" s="402">
        <v>490000</v>
      </c>
      <c r="U111" s="402">
        <v>494381.24</v>
      </c>
      <c r="V111" s="402">
        <v>494381.24</v>
      </c>
      <c r="W111" s="402">
        <v>509865.69875902066</v>
      </c>
      <c r="X111" s="402">
        <v>509167.32383848628</v>
      </c>
      <c r="Y111" s="402">
        <v>29534155.471796054</v>
      </c>
      <c r="Z111" s="402">
        <v>29508438.883393191</v>
      </c>
      <c r="AA111" s="401">
        <f t="shared" si="18"/>
        <v>-25716.588402863592</v>
      </c>
      <c r="AB111" s="401">
        <f t="shared" si="20"/>
        <v>4629.1779736357448</v>
      </c>
      <c r="AC111" s="401">
        <f t="shared" si="19"/>
        <v>4625.1471604064564</v>
      </c>
      <c r="AD111" s="402">
        <f t="shared" si="21"/>
        <v>-4.0308132292884693</v>
      </c>
      <c r="AE111" s="403">
        <f t="shared" si="22"/>
        <v>-8.7074060497239396E-4</v>
      </c>
      <c r="AF111" s="355">
        <v>15</v>
      </c>
    </row>
    <row r="112" spans="1:32">
      <c r="A112" s="397">
        <v>288</v>
      </c>
      <c r="B112" s="397" t="s">
        <v>110</v>
      </c>
      <c r="C112" s="402">
        <v>6442</v>
      </c>
      <c r="D112" s="402">
        <v>24331347.98</v>
      </c>
      <c r="E112" s="402">
        <v>24386480.390000001</v>
      </c>
      <c r="F112" s="401">
        <f t="shared" si="13"/>
        <v>55132.410000000149</v>
      </c>
      <c r="G112" s="402">
        <v>25505000</v>
      </c>
      <c r="H112" s="402">
        <v>25505000</v>
      </c>
      <c r="I112" s="401">
        <f t="shared" si="14"/>
        <v>0</v>
      </c>
      <c r="J112" s="402">
        <v>24918173.990000002</v>
      </c>
      <c r="K112" s="402">
        <v>24945740.195</v>
      </c>
      <c r="L112" s="401">
        <f t="shared" si="15"/>
        <v>27566.204999998212</v>
      </c>
      <c r="M112" s="402">
        <v>25453139.186329234</v>
      </c>
      <c r="N112" s="402">
        <v>25459332.964470197</v>
      </c>
      <c r="O112" s="401">
        <f t="shared" si="16"/>
        <v>6193.7781409621239</v>
      </c>
      <c r="P112" s="402">
        <v>923000</v>
      </c>
      <c r="Q112" s="402">
        <v>595101.54</v>
      </c>
      <c r="R112" s="401">
        <f t="shared" si="17"/>
        <v>-327898.45999999996</v>
      </c>
      <c r="S112" s="402">
        <v>980000</v>
      </c>
      <c r="T112" s="402">
        <v>980000</v>
      </c>
      <c r="U112" s="402">
        <v>951500</v>
      </c>
      <c r="V112" s="402">
        <v>787550.77</v>
      </c>
      <c r="W112" s="402">
        <v>981301.82360723917</v>
      </c>
      <c r="X112" s="402">
        <v>811105.04506165977</v>
      </c>
      <c r="Y112" s="402">
        <v>26434441.009936474</v>
      </c>
      <c r="Z112" s="402">
        <v>26270438.009531856</v>
      </c>
      <c r="AA112" s="401">
        <f t="shared" si="18"/>
        <v>-164003.00040461868</v>
      </c>
      <c r="AB112" s="401">
        <f t="shared" si="20"/>
        <v>4103.4525007662951</v>
      </c>
      <c r="AC112" s="401">
        <f t="shared" si="19"/>
        <v>4077.9941026904462</v>
      </c>
      <c r="AD112" s="402">
        <f t="shared" si="21"/>
        <v>-25.458398075848891</v>
      </c>
      <c r="AE112" s="403">
        <f t="shared" si="22"/>
        <v>-6.2041410424745229E-3</v>
      </c>
      <c r="AF112" s="355">
        <v>15</v>
      </c>
    </row>
    <row r="113" spans="1:32">
      <c r="A113" s="397">
        <v>290</v>
      </c>
      <c r="B113" s="397" t="s">
        <v>111</v>
      </c>
      <c r="C113" s="402">
        <v>7928</v>
      </c>
      <c r="D113" s="402">
        <v>40808538.090000004</v>
      </c>
      <c r="E113" s="402">
        <v>40808538.090000004</v>
      </c>
      <c r="F113" s="401">
        <f t="shared" si="13"/>
        <v>0</v>
      </c>
      <c r="G113" s="402">
        <v>43363000</v>
      </c>
      <c r="H113" s="402">
        <v>43363000</v>
      </c>
      <c r="I113" s="401">
        <f t="shared" si="14"/>
        <v>0</v>
      </c>
      <c r="J113" s="402">
        <v>42085769.045000002</v>
      </c>
      <c r="K113" s="402">
        <v>42085769.045000002</v>
      </c>
      <c r="L113" s="401">
        <f t="shared" si="15"/>
        <v>0</v>
      </c>
      <c r="M113" s="402">
        <v>42989303.216840222</v>
      </c>
      <c r="N113" s="402">
        <v>42952247.510266669</v>
      </c>
      <c r="O113" s="401">
        <f t="shared" si="16"/>
        <v>-37055.706573553383</v>
      </c>
      <c r="P113" s="402">
        <v>1094942.52</v>
      </c>
      <c r="Q113" s="402">
        <v>1094942.52</v>
      </c>
      <c r="R113" s="401">
        <f t="shared" si="17"/>
        <v>0</v>
      </c>
      <c r="S113" s="402">
        <v>1183000</v>
      </c>
      <c r="T113" s="402">
        <v>1183000</v>
      </c>
      <c r="U113" s="402">
        <v>1138971.26</v>
      </c>
      <c r="V113" s="402">
        <v>1138971.26</v>
      </c>
      <c r="W113" s="402">
        <v>1174644.8496839043</v>
      </c>
      <c r="X113" s="402">
        <v>1173035.911280025</v>
      </c>
      <c r="Y113" s="402">
        <v>44163948.066524126</v>
      </c>
      <c r="Z113" s="402">
        <v>44125283.421546698</v>
      </c>
      <c r="AA113" s="401">
        <f t="shared" si="18"/>
        <v>-38664.644977428019</v>
      </c>
      <c r="AB113" s="401">
        <f t="shared" si="20"/>
        <v>5570.6291708531944</v>
      </c>
      <c r="AC113" s="401">
        <f t="shared" si="19"/>
        <v>5565.7521974705724</v>
      </c>
      <c r="AD113" s="402">
        <f t="shared" si="21"/>
        <v>-4.8769733826220545</v>
      </c>
      <c r="AE113" s="403">
        <f t="shared" si="22"/>
        <v>-8.7547981261066428E-4</v>
      </c>
      <c r="AF113" s="355">
        <v>18</v>
      </c>
    </row>
    <row r="114" spans="1:32">
      <c r="A114" s="397">
        <v>291</v>
      </c>
      <c r="B114" s="397" t="s">
        <v>112</v>
      </c>
      <c r="C114" s="402">
        <v>2158</v>
      </c>
      <c r="D114" s="402">
        <v>10498785.789999999</v>
      </c>
      <c r="E114" s="402">
        <v>10498785.790000001</v>
      </c>
      <c r="F114" s="401">
        <f t="shared" si="13"/>
        <v>0</v>
      </c>
      <c r="G114" s="402">
        <v>11119000</v>
      </c>
      <c r="H114" s="402">
        <v>11119000</v>
      </c>
      <c r="I114" s="401">
        <f t="shared" si="14"/>
        <v>0</v>
      </c>
      <c r="J114" s="402">
        <v>10808892.895</v>
      </c>
      <c r="K114" s="402">
        <v>10808892.895</v>
      </c>
      <c r="L114" s="401">
        <f t="shared" si="15"/>
        <v>0</v>
      </c>
      <c r="M114" s="402">
        <v>11040947.68007357</v>
      </c>
      <c r="N114" s="402">
        <v>11031430.658700529</v>
      </c>
      <c r="O114" s="401">
        <f t="shared" si="16"/>
        <v>-9517.0213730409741</v>
      </c>
      <c r="P114" s="402">
        <v>170479.2</v>
      </c>
      <c r="Q114" s="402">
        <v>170479.2</v>
      </c>
      <c r="R114" s="401">
        <f t="shared" si="17"/>
        <v>0</v>
      </c>
      <c r="S114" s="402">
        <v>230000</v>
      </c>
      <c r="T114" s="402">
        <v>230000</v>
      </c>
      <c r="U114" s="402">
        <v>200239.6</v>
      </c>
      <c r="V114" s="402">
        <v>200239.6</v>
      </c>
      <c r="W114" s="402">
        <v>206511.28180597388</v>
      </c>
      <c r="X114" s="402">
        <v>206228.41849437682</v>
      </c>
      <c r="Y114" s="402">
        <v>11247458.961879544</v>
      </c>
      <c r="Z114" s="402">
        <v>11237659.077194907</v>
      </c>
      <c r="AA114" s="401">
        <f t="shared" si="18"/>
        <v>-9799.8846846371889</v>
      </c>
      <c r="AB114" s="401">
        <f t="shared" si="20"/>
        <v>5211.9828368301869</v>
      </c>
      <c r="AC114" s="401">
        <f t="shared" si="19"/>
        <v>5207.4416483757677</v>
      </c>
      <c r="AD114" s="402">
        <f t="shared" si="21"/>
        <v>-4.5411884544191707</v>
      </c>
      <c r="AE114" s="403">
        <f t="shared" si="22"/>
        <v>-8.7129766090730668E-4</v>
      </c>
      <c r="AF114" s="355">
        <v>6</v>
      </c>
    </row>
    <row r="115" spans="1:32">
      <c r="A115" s="397">
        <v>297</v>
      </c>
      <c r="B115" s="397" t="s">
        <v>113</v>
      </c>
      <c r="C115" s="402">
        <v>121543</v>
      </c>
      <c r="D115" s="402">
        <v>439043761.73000002</v>
      </c>
      <c r="E115" s="402">
        <v>456573870.26999998</v>
      </c>
      <c r="F115" s="401">
        <f t="shared" si="13"/>
        <v>17530108.539999962</v>
      </c>
      <c r="G115" s="402">
        <v>479672000</v>
      </c>
      <c r="H115" s="402">
        <v>479672000</v>
      </c>
      <c r="I115" s="401">
        <f t="shared" si="14"/>
        <v>0</v>
      </c>
      <c r="J115" s="402">
        <v>459357880.86500001</v>
      </c>
      <c r="K115" s="402">
        <v>468122935.13499999</v>
      </c>
      <c r="L115" s="401">
        <f t="shared" si="15"/>
        <v>8765054.2699999809</v>
      </c>
      <c r="M115" s="402">
        <v>469219778.41098166</v>
      </c>
      <c r="N115" s="402">
        <v>477760835.34678406</v>
      </c>
      <c r="O115" s="401">
        <f t="shared" si="16"/>
        <v>8541056.9358024001</v>
      </c>
      <c r="P115" s="402">
        <v>6106061.1699999981</v>
      </c>
      <c r="Q115" s="402">
        <v>7630322.379999999</v>
      </c>
      <c r="R115" s="401">
        <f t="shared" si="17"/>
        <v>1524261.2100000009</v>
      </c>
      <c r="S115" s="402">
        <v>9508000</v>
      </c>
      <c r="T115" s="402">
        <v>9508000</v>
      </c>
      <c r="U115" s="402">
        <v>7807030.584999999</v>
      </c>
      <c r="V115" s="402">
        <v>8569161.1899999995</v>
      </c>
      <c r="W115" s="402">
        <v>8051553.7046957333</v>
      </c>
      <c r="X115" s="402">
        <v>8825449.9111918528</v>
      </c>
      <c r="Y115" s="402">
        <v>477271332.11567742</v>
      </c>
      <c r="Z115" s="402">
        <v>486586285.25797594</v>
      </c>
      <c r="AA115" s="401">
        <f t="shared" si="18"/>
        <v>9314953.1422985196</v>
      </c>
      <c r="AB115" s="401">
        <f t="shared" si="20"/>
        <v>3926.7693912086866</v>
      </c>
      <c r="AC115" s="401">
        <f t="shared" si="19"/>
        <v>4003.4085488919636</v>
      </c>
      <c r="AD115" s="402">
        <f t="shared" si="21"/>
        <v>76.639157683277062</v>
      </c>
      <c r="AE115" s="403">
        <f t="shared" si="22"/>
        <v>1.9517101731224153E-2</v>
      </c>
      <c r="AF115" s="355">
        <v>11</v>
      </c>
    </row>
    <row r="116" spans="1:32">
      <c r="A116" s="397">
        <v>300</v>
      </c>
      <c r="B116" s="397" t="s">
        <v>114</v>
      </c>
      <c r="C116" s="402">
        <v>3528</v>
      </c>
      <c r="D116" s="402">
        <v>15284192.66</v>
      </c>
      <c r="E116" s="402">
        <v>15284192.66</v>
      </c>
      <c r="F116" s="401">
        <f t="shared" si="13"/>
        <v>0</v>
      </c>
      <c r="G116" s="402">
        <v>15553000</v>
      </c>
      <c r="H116" s="402">
        <v>15553000</v>
      </c>
      <c r="I116" s="401">
        <f t="shared" si="14"/>
        <v>0</v>
      </c>
      <c r="J116" s="402">
        <v>15418596.33</v>
      </c>
      <c r="K116" s="402">
        <v>15418596.33</v>
      </c>
      <c r="L116" s="401">
        <f t="shared" si="15"/>
        <v>0</v>
      </c>
      <c r="M116" s="402">
        <v>15749616.26814273</v>
      </c>
      <c r="N116" s="402">
        <v>15736040.491951741</v>
      </c>
      <c r="O116" s="401">
        <f t="shared" si="16"/>
        <v>-13575.776190988719</v>
      </c>
      <c r="P116" s="402">
        <v>295625.82999999996</v>
      </c>
      <c r="Q116" s="402">
        <v>295625.83</v>
      </c>
      <c r="R116" s="401">
        <f t="shared" si="17"/>
        <v>0</v>
      </c>
      <c r="S116" s="402">
        <v>356000</v>
      </c>
      <c r="T116" s="402">
        <v>356000</v>
      </c>
      <c r="U116" s="402">
        <v>325812.91499999998</v>
      </c>
      <c r="V116" s="402">
        <v>325812.91500000004</v>
      </c>
      <c r="W116" s="402">
        <v>336017.66436604352</v>
      </c>
      <c r="X116" s="402">
        <v>335557.41314651462</v>
      </c>
      <c r="Y116" s="402">
        <v>16085633.932508774</v>
      </c>
      <c r="Z116" s="402">
        <v>16071597.905098256</v>
      </c>
      <c r="AA116" s="401">
        <f t="shared" si="18"/>
        <v>-14036.027410518378</v>
      </c>
      <c r="AB116" s="401">
        <f t="shared" si="20"/>
        <v>4559.4200488970446</v>
      </c>
      <c r="AC116" s="401">
        <f t="shared" si="19"/>
        <v>4555.4415830777371</v>
      </c>
      <c r="AD116" s="402">
        <f t="shared" si="21"/>
        <v>-3.9784658193075302</v>
      </c>
      <c r="AE116" s="403">
        <f t="shared" si="22"/>
        <v>-8.7258155130276905E-4</v>
      </c>
      <c r="AF116" s="355">
        <v>14</v>
      </c>
    </row>
    <row r="117" spans="1:32">
      <c r="A117" s="397">
        <v>301</v>
      </c>
      <c r="B117" s="397" t="s">
        <v>115</v>
      </c>
      <c r="C117" s="402">
        <v>20197</v>
      </c>
      <c r="D117" s="402">
        <v>93171000</v>
      </c>
      <c r="E117" s="402">
        <v>93382236.939999998</v>
      </c>
      <c r="F117" s="401">
        <f t="shared" si="13"/>
        <v>211236.93999999762</v>
      </c>
      <c r="G117" s="402">
        <v>88078000</v>
      </c>
      <c r="H117" s="402">
        <v>88078000</v>
      </c>
      <c r="I117" s="401">
        <f t="shared" si="14"/>
        <v>0</v>
      </c>
      <c r="J117" s="402">
        <v>90624500</v>
      </c>
      <c r="K117" s="402">
        <v>90730118.469999999</v>
      </c>
      <c r="L117" s="401">
        <f t="shared" si="15"/>
        <v>105618.46999999881</v>
      </c>
      <c r="M117" s="402">
        <v>92570106.185035661</v>
      </c>
      <c r="N117" s="402">
        <v>92598106.048444599</v>
      </c>
      <c r="O117" s="401">
        <f t="shared" si="16"/>
        <v>27999.86340893805</v>
      </c>
      <c r="P117" s="402">
        <v>2004915.38</v>
      </c>
      <c r="Q117" s="402">
        <v>2058262.51</v>
      </c>
      <c r="R117" s="401">
        <f t="shared" si="17"/>
        <v>53347.130000000121</v>
      </c>
      <c r="S117" s="402">
        <v>2089000</v>
      </c>
      <c r="T117" s="402">
        <v>2089000</v>
      </c>
      <c r="U117" s="402">
        <v>2046957.69</v>
      </c>
      <c r="V117" s="402">
        <v>2073631.2549999999</v>
      </c>
      <c r="W117" s="402">
        <v>2111070.2196992766</v>
      </c>
      <c r="X117" s="402">
        <v>2135649.9626405556</v>
      </c>
      <c r="Y117" s="402">
        <v>94681176.404734939</v>
      </c>
      <c r="Z117" s="402">
        <v>94733756.011085153</v>
      </c>
      <c r="AA117" s="401">
        <f t="shared" si="18"/>
        <v>52579.606350213289</v>
      </c>
      <c r="AB117" s="401">
        <f t="shared" si="20"/>
        <v>4687.8831710023733</v>
      </c>
      <c r="AC117" s="401">
        <f t="shared" si="19"/>
        <v>4690.4865084460635</v>
      </c>
      <c r="AD117" s="402">
        <f t="shared" si="21"/>
        <v>2.6033374436901795</v>
      </c>
      <c r="AE117" s="403">
        <f t="shared" si="22"/>
        <v>5.5533325996550559E-4</v>
      </c>
      <c r="AF117" s="355">
        <v>14</v>
      </c>
    </row>
    <row r="118" spans="1:32">
      <c r="A118" s="397">
        <v>304</v>
      </c>
      <c r="B118" s="397" t="s">
        <v>116</v>
      </c>
      <c r="C118" s="402">
        <v>971</v>
      </c>
      <c r="D118" s="402">
        <v>3308121.1799999997</v>
      </c>
      <c r="E118" s="402">
        <v>4767375.83</v>
      </c>
      <c r="F118" s="401">
        <f t="shared" si="13"/>
        <v>1459254.6500000004</v>
      </c>
      <c r="G118" s="402">
        <v>4706000</v>
      </c>
      <c r="H118" s="402">
        <v>4706000</v>
      </c>
      <c r="I118" s="401">
        <f t="shared" si="14"/>
        <v>0</v>
      </c>
      <c r="J118" s="402">
        <v>4007060.59</v>
      </c>
      <c r="K118" s="402">
        <v>4736687.915</v>
      </c>
      <c r="L118" s="401">
        <f t="shared" si="15"/>
        <v>729627.32500000019</v>
      </c>
      <c r="M118" s="402">
        <v>4093087.6783449464</v>
      </c>
      <c r="N118" s="402">
        <v>4834208.7199696777</v>
      </c>
      <c r="O118" s="401">
        <f t="shared" si="16"/>
        <v>741121.04162473138</v>
      </c>
      <c r="P118" s="402">
        <v>96069.300000000017</v>
      </c>
      <c r="Q118" s="402">
        <v>96069.3</v>
      </c>
      <c r="R118" s="401">
        <f t="shared" si="17"/>
        <v>0</v>
      </c>
      <c r="S118" s="402">
        <v>85000</v>
      </c>
      <c r="T118" s="402">
        <v>85000</v>
      </c>
      <c r="U118" s="402">
        <v>90534.650000000009</v>
      </c>
      <c r="V118" s="402">
        <v>90534.65</v>
      </c>
      <c r="W118" s="402">
        <v>93370.275506719016</v>
      </c>
      <c r="X118" s="402">
        <v>93242.384066098472</v>
      </c>
      <c r="Y118" s="402">
        <v>4186457.9538516654</v>
      </c>
      <c r="Z118" s="402">
        <v>4927451.1040357761</v>
      </c>
      <c r="AA118" s="401">
        <f t="shared" si="18"/>
        <v>740993.15018411074</v>
      </c>
      <c r="AB118" s="401">
        <f t="shared" si="20"/>
        <v>4311.4911986113957</v>
      </c>
      <c r="AC118" s="401">
        <f t="shared" si="19"/>
        <v>5074.6149372150112</v>
      </c>
      <c r="AD118" s="402">
        <f t="shared" si="21"/>
        <v>763.12373860361549</v>
      </c>
      <c r="AE118" s="403">
        <f t="shared" si="22"/>
        <v>0.17699763340567531</v>
      </c>
      <c r="AF118" s="355">
        <v>2</v>
      </c>
    </row>
    <row r="119" spans="1:32">
      <c r="A119" s="397">
        <v>305</v>
      </c>
      <c r="B119" s="397" t="s">
        <v>117</v>
      </c>
      <c r="C119" s="402">
        <v>15165</v>
      </c>
      <c r="D119" s="402">
        <v>62404061.860000014</v>
      </c>
      <c r="E119" s="402">
        <v>63471362.550000034</v>
      </c>
      <c r="F119" s="401">
        <f t="shared" si="13"/>
        <v>1067300.69000002</v>
      </c>
      <c r="G119" s="402">
        <v>64136000</v>
      </c>
      <c r="H119" s="402">
        <v>64136000</v>
      </c>
      <c r="I119" s="401">
        <f t="shared" si="14"/>
        <v>0</v>
      </c>
      <c r="J119" s="402">
        <v>63270030.930000007</v>
      </c>
      <c r="K119" s="402">
        <v>63803681.275000021</v>
      </c>
      <c r="L119" s="401">
        <f t="shared" si="15"/>
        <v>533650.34500001371</v>
      </c>
      <c r="M119" s="402">
        <v>64628367.400874935</v>
      </c>
      <c r="N119" s="402">
        <v>65117296.710431717</v>
      </c>
      <c r="O119" s="401">
        <f t="shared" si="16"/>
        <v>488929.30955678225</v>
      </c>
      <c r="P119" s="402">
        <v>1054700.1599999999</v>
      </c>
      <c r="Q119" s="402">
        <v>1054700.1599999999</v>
      </c>
      <c r="R119" s="401">
        <f t="shared" si="17"/>
        <v>0</v>
      </c>
      <c r="S119" s="402">
        <v>1160000</v>
      </c>
      <c r="T119" s="402">
        <v>1160000</v>
      </c>
      <c r="U119" s="402">
        <v>1107350.08</v>
      </c>
      <c r="V119" s="402">
        <v>1107350.08</v>
      </c>
      <c r="W119" s="402">
        <v>1142033.2662907222</v>
      </c>
      <c r="X119" s="402">
        <v>1140468.9967320235</v>
      </c>
      <c r="Y119" s="402">
        <v>65770400.667165659</v>
      </c>
      <c r="Z119" s="402">
        <v>66257765.707163744</v>
      </c>
      <c r="AA119" s="401">
        <f t="shared" si="18"/>
        <v>487365.03999808431</v>
      </c>
      <c r="AB119" s="401">
        <f t="shared" si="20"/>
        <v>4336.9865260247716</v>
      </c>
      <c r="AC119" s="401">
        <f t="shared" si="19"/>
        <v>4369.1240162983013</v>
      </c>
      <c r="AD119" s="402">
        <f t="shared" si="21"/>
        <v>32.137490273529693</v>
      </c>
      <c r="AE119" s="403">
        <f t="shared" si="22"/>
        <v>7.4100968681095995E-3</v>
      </c>
      <c r="AF119" s="355">
        <v>17</v>
      </c>
    </row>
    <row r="120" spans="1:32">
      <c r="A120" s="397">
        <v>309</v>
      </c>
      <c r="B120" s="397" t="s">
        <v>118</v>
      </c>
      <c r="C120" s="402">
        <v>6506</v>
      </c>
      <c r="D120" s="402">
        <v>30033413.589999996</v>
      </c>
      <c r="E120" s="402">
        <v>30033413.589999996</v>
      </c>
      <c r="F120" s="401">
        <f t="shared" si="13"/>
        <v>0</v>
      </c>
      <c r="G120" s="402">
        <v>30800000</v>
      </c>
      <c r="H120" s="402">
        <v>30800000</v>
      </c>
      <c r="I120" s="401">
        <f t="shared" si="14"/>
        <v>0</v>
      </c>
      <c r="J120" s="402">
        <v>30416706.794999998</v>
      </c>
      <c r="K120" s="402">
        <v>30416706.794999998</v>
      </c>
      <c r="L120" s="401">
        <f t="shared" si="15"/>
        <v>0</v>
      </c>
      <c r="M120" s="402">
        <v>31069719.31224167</v>
      </c>
      <c r="N120" s="402">
        <v>31042937.989540301</v>
      </c>
      <c r="O120" s="401">
        <f t="shared" si="16"/>
        <v>-26781.322701368481</v>
      </c>
      <c r="P120" s="402">
        <v>579952</v>
      </c>
      <c r="Q120" s="402">
        <v>579952</v>
      </c>
      <c r="R120" s="401">
        <f t="shared" si="17"/>
        <v>0</v>
      </c>
      <c r="S120" s="402">
        <v>609000</v>
      </c>
      <c r="T120" s="402">
        <v>609000</v>
      </c>
      <c r="U120" s="402">
        <v>594476</v>
      </c>
      <c r="V120" s="402">
        <v>594476</v>
      </c>
      <c r="W120" s="402">
        <v>613095.51538700692</v>
      </c>
      <c r="X120" s="402">
        <v>612255.74418278481</v>
      </c>
      <c r="Y120" s="402">
        <v>31682814.827628676</v>
      </c>
      <c r="Z120" s="402">
        <v>31655193.733723085</v>
      </c>
      <c r="AA120" s="401">
        <f t="shared" si="18"/>
        <v>-27621.093905590475</v>
      </c>
      <c r="AB120" s="401">
        <f t="shared" si="20"/>
        <v>4869.7840190022562</v>
      </c>
      <c r="AC120" s="401">
        <f t="shared" si="19"/>
        <v>4865.5385388446184</v>
      </c>
      <c r="AD120" s="402">
        <f t="shared" si="21"/>
        <v>-4.2454801576377577</v>
      </c>
      <c r="AE120" s="403">
        <f t="shared" si="22"/>
        <v>-8.7180050307602576E-4</v>
      </c>
      <c r="AF120" s="355">
        <v>12</v>
      </c>
    </row>
    <row r="121" spans="1:32">
      <c r="A121" s="397">
        <v>312</v>
      </c>
      <c r="B121" s="397" t="s">
        <v>119</v>
      </c>
      <c r="C121" s="402">
        <v>1232</v>
      </c>
      <c r="D121" s="402">
        <v>5929820.0500000007</v>
      </c>
      <c r="E121" s="402">
        <v>5929820.0500000007</v>
      </c>
      <c r="F121" s="401">
        <f t="shared" si="13"/>
        <v>0</v>
      </c>
      <c r="G121" s="402">
        <v>5922000</v>
      </c>
      <c r="H121" s="402">
        <v>5922000</v>
      </c>
      <c r="I121" s="401">
        <f t="shared" si="14"/>
        <v>0</v>
      </c>
      <c r="J121" s="402">
        <v>5925910.0250000004</v>
      </c>
      <c r="K121" s="402">
        <v>5925910.0250000004</v>
      </c>
      <c r="L121" s="401">
        <f t="shared" si="15"/>
        <v>0</v>
      </c>
      <c r="M121" s="402">
        <v>6053132.6546046296</v>
      </c>
      <c r="N121" s="402">
        <v>6047915.0053124689</v>
      </c>
      <c r="O121" s="401">
        <f t="shared" si="16"/>
        <v>-5217.6492921607569</v>
      </c>
      <c r="P121" s="402">
        <v>120960.4</v>
      </c>
      <c r="Q121" s="402">
        <v>120960.4</v>
      </c>
      <c r="R121" s="401">
        <f t="shared" si="17"/>
        <v>0</v>
      </c>
      <c r="S121" s="402">
        <v>123000</v>
      </c>
      <c r="T121" s="402">
        <v>123000</v>
      </c>
      <c r="U121" s="402">
        <v>121980.2</v>
      </c>
      <c r="V121" s="402">
        <v>121980.2</v>
      </c>
      <c r="W121" s="402">
        <v>125800.72801258619</v>
      </c>
      <c r="X121" s="402">
        <v>125628.41582597938</v>
      </c>
      <c r="Y121" s="402">
        <v>6178933.3826172156</v>
      </c>
      <c r="Z121" s="402">
        <v>6173543.4211384486</v>
      </c>
      <c r="AA121" s="401">
        <f t="shared" si="18"/>
        <v>-5389.9614787669852</v>
      </c>
      <c r="AB121" s="401">
        <f t="shared" si="20"/>
        <v>5015.3680053711169</v>
      </c>
      <c r="AC121" s="401">
        <f t="shared" si="19"/>
        <v>5010.9930366383514</v>
      </c>
      <c r="AD121" s="402">
        <f t="shared" si="21"/>
        <v>-4.3749687327654101</v>
      </c>
      <c r="AE121" s="403">
        <f t="shared" si="22"/>
        <v>-8.7231260559147744E-4</v>
      </c>
      <c r="AF121" s="355">
        <v>13</v>
      </c>
    </row>
    <row r="122" spans="1:32">
      <c r="A122" s="397">
        <v>316</v>
      </c>
      <c r="B122" s="397" t="s">
        <v>120</v>
      </c>
      <c r="C122" s="402">
        <v>4245</v>
      </c>
      <c r="D122" s="402">
        <v>15452455.620000003</v>
      </c>
      <c r="E122" s="402">
        <v>15452455.620000003</v>
      </c>
      <c r="F122" s="401">
        <f t="shared" si="13"/>
        <v>0</v>
      </c>
      <c r="G122" s="402">
        <v>16293000</v>
      </c>
      <c r="H122" s="402">
        <v>16293000</v>
      </c>
      <c r="I122" s="401">
        <f t="shared" si="14"/>
        <v>0</v>
      </c>
      <c r="J122" s="402">
        <v>15872727.810000002</v>
      </c>
      <c r="K122" s="402">
        <v>15872727.810000002</v>
      </c>
      <c r="L122" s="401">
        <f t="shared" si="15"/>
        <v>0</v>
      </c>
      <c r="M122" s="402">
        <v>16213497.440734776</v>
      </c>
      <c r="N122" s="402">
        <v>16199521.810549179</v>
      </c>
      <c r="O122" s="401">
        <f t="shared" si="16"/>
        <v>-13975.630185596645</v>
      </c>
      <c r="P122" s="402">
        <v>432491</v>
      </c>
      <c r="Q122" s="402">
        <v>432491</v>
      </c>
      <c r="R122" s="401">
        <f t="shared" si="17"/>
        <v>0</v>
      </c>
      <c r="S122" s="402">
        <v>445000</v>
      </c>
      <c r="T122" s="402">
        <v>445000</v>
      </c>
      <c r="U122" s="402">
        <v>438745.5</v>
      </c>
      <c r="V122" s="402">
        <v>438745.5</v>
      </c>
      <c r="W122" s="402">
        <v>452487.39805514447</v>
      </c>
      <c r="X122" s="402">
        <v>451867.61552921898</v>
      </c>
      <c r="Y122" s="402">
        <v>16665984.838789919</v>
      </c>
      <c r="Z122" s="402">
        <v>16651389.426078398</v>
      </c>
      <c r="AA122" s="401">
        <f t="shared" si="18"/>
        <v>-14595.412711521611</v>
      </c>
      <c r="AB122" s="401">
        <f t="shared" si="20"/>
        <v>3926.0270527184734</v>
      </c>
      <c r="AC122" s="401">
        <f t="shared" si="19"/>
        <v>3922.5887929513306</v>
      </c>
      <c r="AD122" s="402">
        <f t="shared" si="21"/>
        <v>-3.4382597671428812</v>
      </c>
      <c r="AE122" s="403">
        <f t="shared" si="22"/>
        <v>-8.757605897702995E-4</v>
      </c>
      <c r="AF122" s="355">
        <v>7</v>
      </c>
    </row>
    <row r="123" spans="1:32">
      <c r="A123" s="397">
        <v>317</v>
      </c>
      <c r="B123" s="397" t="s">
        <v>121</v>
      </c>
      <c r="C123" s="402">
        <v>2533</v>
      </c>
      <c r="D123" s="402">
        <v>11009956.590000002</v>
      </c>
      <c r="E123" s="402">
        <v>10998137.220000003</v>
      </c>
      <c r="F123" s="401">
        <f t="shared" si="13"/>
        <v>-11819.36999999918</v>
      </c>
      <c r="G123" s="402">
        <v>10562000</v>
      </c>
      <c r="H123" s="402">
        <v>10562000</v>
      </c>
      <c r="I123" s="401">
        <f t="shared" si="14"/>
        <v>0</v>
      </c>
      <c r="J123" s="402">
        <v>10785978.295000002</v>
      </c>
      <c r="K123" s="402">
        <v>10780068.610000001</v>
      </c>
      <c r="L123" s="401">
        <f t="shared" si="15"/>
        <v>-5909.6850000005215</v>
      </c>
      <c r="M123" s="402">
        <v>11017541.1293595</v>
      </c>
      <c r="N123" s="402">
        <v>11002012.927915983</v>
      </c>
      <c r="O123" s="401">
        <f t="shared" si="16"/>
        <v>-15528.201443517581</v>
      </c>
      <c r="P123" s="402">
        <v>269635.57</v>
      </c>
      <c r="Q123" s="402">
        <v>269635.57</v>
      </c>
      <c r="R123" s="401">
        <f t="shared" si="17"/>
        <v>0</v>
      </c>
      <c r="S123" s="402">
        <v>312000</v>
      </c>
      <c r="T123" s="402">
        <v>312000</v>
      </c>
      <c r="U123" s="402">
        <v>290817.78500000003</v>
      </c>
      <c r="V123" s="402">
        <v>290817.78500000003</v>
      </c>
      <c r="W123" s="402">
        <v>299926.45586749137</v>
      </c>
      <c r="X123" s="402">
        <v>299515.63961667777</v>
      </c>
      <c r="Y123" s="402">
        <v>11317467.585226992</v>
      </c>
      <c r="Z123" s="402">
        <v>11301528.56753266</v>
      </c>
      <c r="AA123" s="401">
        <f t="shared" si="18"/>
        <v>-15939.017694331706</v>
      </c>
      <c r="AB123" s="401">
        <f t="shared" si="20"/>
        <v>4468.0093111831793</v>
      </c>
      <c r="AC123" s="401">
        <f t="shared" si="19"/>
        <v>4461.716765705748</v>
      </c>
      <c r="AD123" s="402">
        <f t="shared" si="21"/>
        <v>-6.2925454774313039</v>
      </c>
      <c r="AE123" s="403">
        <f t="shared" si="22"/>
        <v>-1.4083554977563301E-3</v>
      </c>
      <c r="AF123" s="355">
        <v>17</v>
      </c>
    </row>
    <row r="124" spans="1:32">
      <c r="A124" s="397">
        <v>320</v>
      </c>
      <c r="B124" s="397" t="s">
        <v>122</v>
      </c>
      <c r="C124" s="402">
        <v>7105</v>
      </c>
      <c r="D124" s="402">
        <v>33726933.050000004</v>
      </c>
      <c r="E124" s="402">
        <v>33726933.050000004</v>
      </c>
      <c r="F124" s="401">
        <f t="shared" si="13"/>
        <v>0</v>
      </c>
      <c r="G124" s="402">
        <v>39398000</v>
      </c>
      <c r="H124" s="402">
        <v>39398000</v>
      </c>
      <c r="I124" s="401">
        <f t="shared" si="14"/>
        <v>0</v>
      </c>
      <c r="J124" s="402">
        <v>36562466.525000006</v>
      </c>
      <c r="K124" s="402">
        <v>36562466.525000006</v>
      </c>
      <c r="L124" s="401">
        <f t="shared" si="15"/>
        <v>0</v>
      </c>
      <c r="M124" s="402">
        <v>37347421.597979158</v>
      </c>
      <c r="N124" s="402">
        <v>37315229.052567735</v>
      </c>
      <c r="O124" s="401">
        <f t="shared" si="16"/>
        <v>-32192.545411422849</v>
      </c>
      <c r="P124" s="402">
        <v>732877</v>
      </c>
      <c r="Q124" s="402">
        <v>732877</v>
      </c>
      <c r="R124" s="401">
        <f t="shared" si="17"/>
        <v>0</v>
      </c>
      <c r="S124" s="402">
        <v>795000</v>
      </c>
      <c r="T124" s="402">
        <v>795000</v>
      </c>
      <c r="U124" s="402">
        <v>763938.5</v>
      </c>
      <c r="V124" s="402">
        <v>763938.5</v>
      </c>
      <c r="W124" s="402">
        <v>787865.73113376659</v>
      </c>
      <c r="X124" s="402">
        <v>786786.57309526438</v>
      </c>
      <c r="Y124" s="402">
        <v>38135287.329112925</v>
      </c>
      <c r="Z124" s="402">
        <v>38102015.625662997</v>
      </c>
      <c r="AA124" s="401">
        <f t="shared" si="18"/>
        <v>-33271.70344992727</v>
      </c>
      <c r="AB124" s="401">
        <f t="shared" si="20"/>
        <v>5367.3873791854921</v>
      </c>
      <c r="AC124" s="401">
        <f t="shared" si="19"/>
        <v>5362.7045215570724</v>
      </c>
      <c r="AD124" s="402">
        <f t="shared" si="21"/>
        <v>-4.682857628419697</v>
      </c>
      <c r="AE124" s="403">
        <f t="shared" si="22"/>
        <v>-8.7246499974636196E-4</v>
      </c>
      <c r="AF124" s="355">
        <v>19</v>
      </c>
    </row>
    <row r="125" spans="1:32">
      <c r="A125" s="397">
        <v>322</v>
      </c>
      <c r="B125" s="397" t="s">
        <v>123</v>
      </c>
      <c r="C125" s="402">
        <v>6614</v>
      </c>
      <c r="D125" s="402">
        <v>26039096.390000001</v>
      </c>
      <c r="E125" s="402">
        <v>26039096.390000004</v>
      </c>
      <c r="F125" s="401">
        <f t="shared" si="13"/>
        <v>0</v>
      </c>
      <c r="G125" s="402">
        <v>28195000</v>
      </c>
      <c r="H125" s="402">
        <v>28195000</v>
      </c>
      <c r="I125" s="401">
        <f t="shared" si="14"/>
        <v>0</v>
      </c>
      <c r="J125" s="402">
        <v>27117048.195</v>
      </c>
      <c r="K125" s="402">
        <v>27117048.195</v>
      </c>
      <c r="L125" s="401">
        <f t="shared" si="15"/>
        <v>0</v>
      </c>
      <c r="M125" s="402">
        <v>27699220.749751773</v>
      </c>
      <c r="N125" s="402">
        <v>27675344.712700374</v>
      </c>
      <c r="O125" s="401">
        <f t="shared" si="16"/>
        <v>-23876.037051398307</v>
      </c>
      <c r="P125" s="402">
        <v>499483.69</v>
      </c>
      <c r="Q125" s="402">
        <v>499483.69</v>
      </c>
      <c r="R125" s="401">
        <f t="shared" si="17"/>
        <v>0</v>
      </c>
      <c r="S125" s="402">
        <v>526000</v>
      </c>
      <c r="T125" s="402">
        <v>526000</v>
      </c>
      <c r="U125" s="402">
        <v>512741.84499999997</v>
      </c>
      <c r="V125" s="402">
        <v>512741.84499999997</v>
      </c>
      <c r="W125" s="402">
        <v>528801.3741862746</v>
      </c>
      <c r="X125" s="402">
        <v>528077.06263016351</v>
      </c>
      <c r="Y125" s="402">
        <v>28228022.123938046</v>
      </c>
      <c r="Z125" s="402">
        <v>28203421.775330536</v>
      </c>
      <c r="AA125" s="401">
        <f t="shared" si="18"/>
        <v>-24600.348607510328</v>
      </c>
      <c r="AB125" s="401">
        <f t="shared" si="20"/>
        <v>4267.9198856876392</v>
      </c>
      <c r="AC125" s="401">
        <f t="shared" si="19"/>
        <v>4264.2004498534225</v>
      </c>
      <c r="AD125" s="402">
        <f t="shared" si="21"/>
        <v>-3.7194358342167106</v>
      </c>
      <c r="AE125" s="403">
        <f t="shared" si="22"/>
        <v>-8.7148679774654253E-4</v>
      </c>
      <c r="AF125" s="355">
        <v>2</v>
      </c>
    </row>
    <row r="126" spans="1:32">
      <c r="A126" s="397">
        <v>398</v>
      </c>
      <c r="B126" s="397" t="s">
        <v>124</v>
      </c>
      <c r="C126" s="402">
        <v>120027</v>
      </c>
      <c r="D126" s="402">
        <v>410464330.68000007</v>
      </c>
      <c r="E126" s="402">
        <v>410464330.68000007</v>
      </c>
      <c r="F126" s="401">
        <f t="shared" si="13"/>
        <v>0</v>
      </c>
      <c r="G126" s="402">
        <v>430331000</v>
      </c>
      <c r="H126" s="402">
        <v>430331000</v>
      </c>
      <c r="I126" s="401">
        <f t="shared" si="14"/>
        <v>0</v>
      </c>
      <c r="J126" s="402">
        <v>420397665.34000003</v>
      </c>
      <c r="K126" s="402">
        <v>420397665.34000003</v>
      </c>
      <c r="L126" s="401">
        <f t="shared" si="15"/>
        <v>0</v>
      </c>
      <c r="M126" s="402">
        <v>429423130.83619642</v>
      </c>
      <c r="N126" s="402">
        <v>429052978.81368285</v>
      </c>
      <c r="O126" s="401">
        <f t="shared" si="16"/>
        <v>-370152.0225135684</v>
      </c>
      <c r="P126" s="402">
        <v>11284373.85</v>
      </c>
      <c r="Q126" s="402">
        <v>11284373.85</v>
      </c>
      <c r="R126" s="401">
        <f t="shared" si="17"/>
        <v>0</v>
      </c>
      <c r="S126" s="402">
        <v>11520000</v>
      </c>
      <c r="T126" s="402">
        <v>11520000</v>
      </c>
      <c r="U126" s="402">
        <v>11402186.925000001</v>
      </c>
      <c r="V126" s="402">
        <v>11402186.925000001</v>
      </c>
      <c r="W126" s="402">
        <v>11759313.528757876</v>
      </c>
      <c r="X126" s="402">
        <v>11743206.523185283</v>
      </c>
      <c r="Y126" s="402">
        <v>441182444.36495429</v>
      </c>
      <c r="Z126" s="402">
        <v>440796185.33686817</v>
      </c>
      <c r="AA126" s="401">
        <f t="shared" si="18"/>
        <v>-386259.02808612585</v>
      </c>
      <c r="AB126" s="401">
        <f t="shared" si="20"/>
        <v>3675.6933387067434</v>
      </c>
      <c r="AC126" s="401">
        <f t="shared" si="19"/>
        <v>3672.4752375454536</v>
      </c>
      <c r="AD126" s="402">
        <f t="shared" si="21"/>
        <v>-3.2181011612897237</v>
      </c>
      <c r="AE126" s="403">
        <f t="shared" si="22"/>
        <v>-8.7550860878453504E-4</v>
      </c>
      <c r="AF126" s="355">
        <v>7</v>
      </c>
    </row>
    <row r="127" spans="1:32">
      <c r="A127" s="397">
        <v>399</v>
      </c>
      <c r="B127" s="397" t="s">
        <v>125</v>
      </c>
      <c r="C127" s="402">
        <v>7916</v>
      </c>
      <c r="D127" s="402">
        <v>29809070.79999999</v>
      </c>
      <c r="E127" s="402">
        <v>29809070.79999999</v>
      </c>
      <c r="F127" s="401">
        <f t="shared" si="13"/>
        <v>0</v>
      </c>
      <c r="G127" s="402">
        <v>31050000</v>
      </c>
      <c r="H127" s="402">
        <v>31050000</v>
      </c>
      <c r="I127" s="401">
        <f t="shared" si="14"/>
        <v>0</v>
      </c>
      <c r="J127" s="402">
        <v>30429535.399999995</v>
      </c>
      <c r="K127" s="402">
        <v>30429535.399999995</v>
      </c>
      <c r="L127" s="401">
        <f t="shared" si="15"/>
        <v>0</v>
      </c>
      <c r="M127" s="402">
        <v>31082823.332976189</v>
      </c>
      <c r="N127" s="402">
        <v>31056030.714935958</v>
      </c>
      <c r="O127" s="401">
        <f t="shared" si="16"/>
        <v>-26792.618040230125</v>
      </c>
      <c r="P127" s="402">
        <v>625735.32000000007</v>
      </c>
      <c r="Q127" s="402">
        <v>625735.32000000007</v>
      </c>
      <c r="R127" s="401">
        <f t="shared" si="17"/>
        <v>0</v>
      </c>
      <c r="S127" s="402">
        <v>619000</v>
      </c>
      <c r="T127" s="402">
        <v>619000</v>
      </c>
      <c r="U127" s="402">
        <v>622367.66</v>
      </c>
      <c r="V127" s="402">
        <v>622367.66</v>
      </c>
      <c r="W127" s="402">
        <v>641860.76690716797</v>
      </c>
      <c r="X127" s="402">
        <v>640981.59526809899</v>
      </c>
      <c r="Y127" s="402">
        <v>31724684.099883355</v>
      </c>
      <c r="Z127" s="402">
        <v>31697012.310204059</v>
      </c>
      <c r="AA127" s="401">
        <f t="shared" si="18"/>
        <v>-27671.789679296315</v>
      </c>
      <c r="AB127" s="401">
        <f t="shared" si="20"/>
        <v>4007.6660055436273</v>
      </c>
      <c r="AC127" s="401">
        <f t="shared" si="19"/>
        <v>4004.1703272112254</v>
      </c>
      <c r="AD127" s="402">
        <f t="shared" si="21"/>
        <v>-3.4956783324018943</v>
      </c>
      <c r="AE127" s="403">
        <f t="shared" si="22"/>
        <v>-8.7224791875532468E-4</v>
      </c>
      <c r="AF127" s="355">
        <v>15</v>
      </c>
    </row>
    <row r="128" spans="1:32">
      <c r="A128" s="397">
        <v>400</v>
      </c>
      <c r="B128" s="397" t="s">
        <v>126</v>
      </c>
      <c r="C128" s="402">
        <v>8456</v>
      </c>
      <c r="D128" s="402">
        <v>27144593.890000001</v>
      </c>
      <c r="E128" s="402">
        <v>27173457.190000001</v>
      </c>
      <c r="F128" s="401">
        <f t="shared" si="13"/>
        <v>28863.300000000745</v>
      </c>
      <c r="G128" s="402">
        <v>31605000</v>
      </c>
      <c r="H128" s="402">
        <v>31605000</v>
      </c>
      <c r="I128" s="401">
        <f t="shared" si="14"/>
        <v>0</v>
      </c>
      <c r="J128" s="402">
        <v>29374796.945</v>
      </c>
      <c r="K128" s="402">
        <v>29389228.594999999</v>
      </c>
      <c r="L128" s="401">
        <f t="shared" si="15"/>
        <v>14431.64999999851</v>
      </c>
      <c r="M128" s="402">
        <v>30005440.828501243</v>
      </c>
      <c r="N128" s="402">
        <v>29994305.661814157</v>
      </c>
      <c r="O128" s="401">
        <f t="shared" si="16"/>
        <v>-11135.166687086225</v>
      </c>
      <c r="P128" s="402">
        <v>633094.41</v>
      </c>
      <c r="Q128" s="402">
        <v>633094.41</v>
      </c>
      <c r="R128" s="401">
        <f t="shared" si="17"/>
        <v>0</v>
      </c>
      <c r="S128" s="402">
        <v>793000</v>
      </c>
      <c r="T128" s="402">
        <v>793000</v>
      </c>
      <c r="U128" s="402">
        <v>713047.20500000007</v>
      </c>
      <c r="V128" s="402">
        <v>713047.20500000007</v>
      </c>
      <c r="W128" s="402">
        <v>735380.47565375199</v>
      </c>
      <c r="X128" s="402">
        <v>734373.20789187413</v>
      </c>
      <c r="Y128" s="402">
        <v>30740821.304154996</v>
      </c>
      <c r="Z128" s="402">
        <v>30728678.869706031</v>
      </c>
      <c r="AA128" s="401">
        <f t="shared" si="18"/>
        <v>-12142.434448964894</v>
      </c>
      <c r="AB128" s="401">
        <f t="shared" si="20"/>
        <v>3635.3856792993138</v>
      </c>
      <c r="AC128" s="401">
        <f t="shared" si="19"/>
        <v>3633.949724421243</v>
      </c>
      <c r="AD128" s="402">
        <f t="shared" si="21"/>
        <v>-1.4359548780707883</v>
      </c>
      <c r="AE128" s="403">
        <f t="shared" si="22"/>
        <v>-3.9499382039364663E-4</v>
      </c>
      <c r="AF128" s="355">
        <v>2</v>
      </c>
    </row>
    <row r="129" spans="1:32">
      <c r="A129" s="397">
        <v>402</v>
      </c>
      <c r="B129" s="397" t="s">
        <v>127</v>
      </c>
      <c r="C129" s="402">
        <v>9247</v>
      </c>
      <c r="D129" s="402">
        <v>42895918.989999995</v>
      </c>
      <c r="E129" s="402">
        <v>42895918.989999995</v>
      </c>
      <c r="F129" s="401">
        <f t="shared" si="13"/>
        <v>0</v>
      </c>
      <c r="G129" s="402">
        <v>41140000</v>
      </c>
      <c r="H129" s="402">
        <v>41140000</v>
      </c>
      <c r="I129" s="401">
        <f t="shared" si="14"/>
        <v>0</v>
      </c>
      <c r="J129" s="402">
        <v>42017959.494999997</v>
      </c>
      <c r="K129" s="402">
        <v>42017959.494999997</v>
      </c>
      <c r="L129" s="401">
        <f t="shared" si="15"/>
        <v>0</v>
      </c>
      <c r="M129" s="402">
        <v>42920037.871995725</v>
      </c>
      <c r="N129" s="402">
        <v>42883041.87042091</v>
      </c>
      <c r="O129" s="401">
        <f t="shared" si="16"/>
        <v>-36996.00157481432</v>
      </c>
      <c r="P129" s="402">
        <v>711350.19</v>
      </c>
      <c r="Q129" s="402">
        <v>711350.19</v>
      </c>
      <c r="R129" s="401">
        <f t="shared" si="17"/>
        <v>0</v>
      </c>
      <c r="S129" s="402">
        <v>738000</v>
      </c>
      <c r="T129" s="402">
        <v>738000</v>
      </c>
      <c r="U129" s="402">
        <v>724675.09499999997</v>
      </c>
      <c r="V129" s="402">
        <v>724675.09499999997</v>
      </c>
      <c r="W129" s="402">
        <v>747372.56147792877</v>
      </c>
      <c r="X129" s="402">
        <v>746348.86787684495</v>
      </c>
      <c r="Y129" s="402">
        <v>43667410.433473654</v>
      </c>
      <c r="Z129" s="402">
        <v>43629390.738297753</v>
      </c>
      <c r="AA129" s="401">
        <f t="shared" si="18"/>
        <v>-38019.695175901055</v>
      </c>
      <c r="AB129" s="401">
        <f t="shared" si="20"/>
        <v>4722.3326953037367</v>
      </c>
      <c r="AC129" s="401">
        <f t="shared" si="19"/>
        <v>4718.2211245050021</v>
      </c>
      <c r="AD129" s="402">
        <f t="shared" si="21"/>
        <v>-4.1115707987346468</v>
      </c>
      <c r="AE129" s="403">
        <f t="shared" si="22"/>
        <v>-8.7066521230567257E-4</v>
      </c>
      <c r="AF129" s="355">
        <v>11</v>
      </c>
    </row>
    <row r="130" spans="1:32">
      <c r="A130" s="397">
        <v>403</v>
      </c>
      <c r="B130" s="397" t="s">
        <v>128</v>
      </c>
      <c r="C130" s="402">
        <v>2866</v>
      </c>
      <c r="D130" s="402">
        <v>13861806.789999999</v>
      </c>
      <c r="E130" s="402">
        <v>13847612.27</v>
      </c>
      <c r="F130" s="401">
        <f t="shared" si="13"/>
        <v>-14194.519999999553</v>
      </c>
      <c r="G130" s="402">
        <v>13656000</v>
      </c>
      <c r="H130" s="402">
        <v>13656000</v>
      </c>
      <c r="I130" s="401">
        <f t="shared" si="14"/>
        <v>0</v>
      </c>
      <c r="J130" s="402">
        <v>13758903.395</v>
      </c>
      <c r="K130" s="402">
        <v>13751806.135</v>
      </c>
      <c r="L130" s="401">
        <f t="shared" si="15"/>
        <v>-7097.2599999997765</v>
      </c>
      <c r="M130" s="402">
        <v>14054291.590737578</v>
      </c>
      <c r="N130" s="402">
        <v>14034933.760914564</v>
      </c>
      <c r="O130" s="401">
        <f t="shared" si="16"/>
        <v>-19357.829823013395</v>
      </c>
      <c r="P130" s="402">
        <v>287030.72000000003</v>
      </c>
      <c r="Q130" s="402">
        <v>289195</v>
      </c>
      <c r="R130" s="401">
        <f t="shared" si="17"/>
        <v>2164.2799999999697</v>
      </c>
      <c r="S130" s="402">
        <v>301000</v>
      </c>
      <c r="T130" s="402">
        <v>301000</v>
      </c>
      <c r="U130" s="402">
        <v>294015.35999999999</v>
      </c>
      <c r="V130" s="402">
        <v>295097.5</v>
      </c>
      <c r="W130" s="402">
        <v>303224.18175148597</v>
      </c>
      <c r="X130" s="402">
        <v>303923.35345578182</v>
      </c>
      <c r="Y130" s="402">
        <v>14357515.772489063</v>
      </c>
      <c r="Z130" s="402">
        <v>14338857.114370346</v>
      </c>
      <c r="AA130" s="401">
        <f t="shared" si="18"/>
        <v>-18658.658118717372</v>
      </c>
      <c r="AB130" s="401">
        <f t="shared" si="20"/>
        <v>5009.6007580213063</v>
      </c>
      <c r="AC130" s="401">
        <f t="shared" si="19"/>
        <v>5003.0904097593675</v>
      </c>
      <c r="AD130" s="402">
        <f t="shared" si="21"/>
        <v>-6.510348261938816</v>
      </c>
      <c r="AE130" s="403">
        <f t="shared" si="22"/>
        <v>-1.2995742727630606E-3</v>
      </c>
      <c r="AF130" s="355">
        <v>14</v>
      </c>
    </row>
    <row r="131" spans="1:32">
      <c r="A131" s="397">
        <v>405</v>
      </c>
      <c r="B131" s="397" t="s">
        <v>129</v>
      </c>
      <c r="C131" s="402">
        <v>72634</v>
      </c>
      <c r="D131" s="402">
        <v>257376785.22999996</v>
      </c>
      <c r="E131" s="402">
        <v>257376785.22999996</v>
      </c>
      <c r="F131" s="401">
        <f t="shared" si="13"/>
        <v>0</v>
      </c>
      <c r="G131" s="402">
        <v>268129000</v>
      </c>
      <c r="H131" s="402">
        <v>268129000</v>
      </c>
      <c r="I131" s="401">
        <f t="shared" si="14"/>
        <v>0</v>
      </c>
      <c r="J131" s="402">
        <v>262752892.61499998</v>
      </c>
      <c r="K131" s="402">
        <v>262752892.61499998</v>
      </c>
      <c r="L131" s="401">
        <f t="shared" si="15"/>
        <v>0</v>
      </c>
      <c r="M131" s="402">
        <v>268393901.9778958</v>
      </c>
      <c r="N131" s="402">
        <v>268162553.1321688</v>
      </c>
      <c r="O131" s="401">
        <f t="shared" si="16"/>
        <v>-231348.84572699666</v>
      </c>
      <c r="P131" s="402">
        <v>7318736.2199999997</v>
      </c>
      <c r="Q131" s="402">
        <v>7318736.2199999997</v>
      </c>
      <c r="R131" s="401">
        <f t="shared" si="17"/>
        <v>0</v>
      </c>
      <c r="S131" s="402">
        <v>7803000</v>
      </c>
      <c r="T131" s="402">
        <v>7803000</v>
      </c>
      <c r="U131" s="402">
        <v>7560868.1099999994</v>
      </c>
      <c r="V131" s="402">
        <v>7560868.1099999994</v>
      </c>
      <c r="W131" s="402">
        <v>7797681.2027291851</v>
      </c>
      <c r="X131" s="402">
        <v>7787000.5372057669</v>
      </c>
      <c r="Y131" s="402">
        <v>276191583.18062496</v>
      </c>
      <c r="Z131" s="402">
        <v>275949553.66937459</v>
      </c>
      <c r="AA131" s="401">
        <f t="shared" si="18"/>
        <v>-242029.5112503767</v>
      </c>
      <c r="AB131" s="401">
        <f t="shared" si="20"/>
        <v>3802.5109890770846</v>
      </c>
      <c r="AC131" s="401">
        <f t="shared" si="19"/>
        <v>3799.1788097774402</v>
      </c>
      <c r="AD131" s="402">
        <f t="shared" si="21"/>
        <v>-3.3321792996443946</v>
      </c>
      <c r="AE131" s="403">
        <f t="shared" si="22"/>
        <v>-8.7631023531983398E-4</v>
      </c>
      <c r="AF131" s="355">
        <v>9</v>
      </c>
    </row>
    <row r="132" spans="1:32">
      <c r="A132" s="397">
        <v>407</v>
      </c>
      <c r="B132" s="397" t="s">
        <v>130</v>
      </c>
      <c r="C132" s="402">
        <v>2580</v>
      </c>
      <c r="D132" s="402">
        <v>10336099.230000002</v>
      </c>
      <c r="E132" s="402">
        <v>10336099.23</v>
      </c>
      <c r="F132" s="401">
        <f t="shared" si="13"/>
        <v>0</v>
      </c>
      <c r="G132" s="402">
        <v>10645000</v>
      </c>
      <c r="H132" s="402">
        <v>10645000</v>
      </c>
      <c r="I132" s="401">
        <f t="shared" si="14"/>
        <v>0</v>
      </c>
      <c r="J132" s="402">
        <v>10490549.615000002</v>
      </c>
      <c r="K132" s="402">
        <v>10490549.615</v>
      </c>
      <c r="L132" s="401">
        <f t="shared" si="15"/>
        <v>0</v>
      </c>
      <c r="M132" s="402">
        <v>10715769.927557504</v>
      </c>
      <c r="N132" s="402">
        <v>10706533.201292312</v>
      </c>
      <c r="O132" s="401">
        <f t="shared" si="16"/>
        <v>-9236.7262651920319</v>
      </c>
      <c r="P132" s="402">
        <v>282183.06</v>
      </c>
      <c r="Q132" s="402">
        <v>282183.06</v>
      </c>
      <c r="R132" s="401">
        <f t="shared" si="17"/>
        <v>0</v>
      </c>
      <c r="S132" s="402">
        <v>318000</v>
      </c>
      <c r="T132" s="402">
        <v>318000</v>
      </c>
      <c r="U132" s="402">
        <v>300091.53000000003</v>
      </c>
      <c r="V132" s="402">
        <v>300091.53000000003</v>
      </c>
      <c r="W132" s="402">
        <v>309490.66278306523</v>
      </c>
      <c r="X132" s="402">
        <v>309066.74621532328</v>
      </c>
      <c r="Y132" s="402">
        <v>11025260.59034057</v>
      </c>
      <c r="Z132" s="402">
        <v>11015599.947507635</v>
      </c>
      <c r="AA132" s="401">
        <f t="shared" si="18"/>
        <v>-9660.6428329348564</v>
      </c>
      <c r="AB132" s="401">
        <f t="shared" si="20"/>
        <v>4273.3568179614613</v>
      </c>
      <c r="AC132" s="401">
        <f t="shared" si="19"/>
        <v>4269.6123827548972</v>
      </c>
      <c r="AD132" s="402">
        <f t="shared" si="21"/>
        <v>-3.7444352065640487</v>
      </c>
      <c r="AE132" s="403">
        <f t="shared" si="22"/>
        <v>-8.762280722325157E-4</v>
      </c>
      <c r="AF132" s="355">
        <v>1</v>
      </c>
    </row>
    <row r="133" spans="1:32">
      <c r="A133" s="397">
        <v>408</v>
      </c>
      <c r="B133" s="397" t="s">
        <v>131</v>
      </c>
      <c r="C133" s="402">
        <v>14203</v>
      </c>
      <c r="D133" s="402">
        <v>48208620.929999985</v>
      </c>
      <c r="E133" s="402">
        <v>53196960.129999988</v>
      </c>
      <c r="F133" s="401">
        <f t="shared" si="13"/>
        <v>4988339.200000003</v>
      </c>
      <c r="G133" s="402">
        <v>54310000</v>
      </c>
      <c r="H133" s="402">
        <v>54310000</v>
      </c>
      <c r="I133" s="401">
        <f t="shared" si="14"/>
        <v>0</v>
      </c>
      <c r="J133" s="402">
        <v>51259310.464999989</v>
      </c>
      <c r="K133" s="402">
        <v>53753480.064999998</v>
      </c>
      <c r="L133" s="401">
        <f t="shared" si="15"/>
        <v>2494169.6000000089</v>
      </c>
      <c r="M133" s="402">
        <v>52359790.263303608</v>
      </c>
      <c r="N133" s="402">
        <v>54860177.981335133</v>
      </c>
      <c r="O133" s="401">
        <f t="shared" si="16"/>
        <v>2500387.7180315256</v>
      </c>
      <c r="P133" s="402">
        <v>1378582.6099999999</v>
      </c>
      <c r="Q133" s="402">
        <v>1378582.6099999999</v>
      </c>
      <c r="R133" s="401">
        <f t="shared" si="17"/>
        <v>0</v>
      </c>
      <c r="S133" s="402">
        <v>1426000</v>
      </c>
      <c r="T133" s="402">
        <v>1426000</v>
      </c>
      <c r="U133" s="402">
        <v>1402291.3049999999</v>
      </c>
      <c r="V133" s="402">
        <v>1402291.3049999999</v>
      </c>
      <c r="W133" s="402">
        <v>1446212.3119548871</v>
      </c>
      <c r="X133" s="402">
        <v>1444231.4012741025</v>
      </c>
      <c r="Y133" s="402">
        <v>53806002.575258493</v>
      </c>
      <c r="Z133" s="402">
        <v>56304409.382609233</v>
      </c>
      <c r="AA133" s="401">
        <f t="shared" si="18"/>
        <v>2498406.8073507398</v>
      </c>
      <c r="AB133" s="401">
        <f t="shared" si="20"/>
        <v>3788.3547542954652</v>
      </c>
      <c r="AC133" s="401">
        <f t="shared" si="19"/>
        <v>3964.2617322121546</v>
      </c>
      <c r="AD133" s="402">
        <f t="shared" si="21"/>
        <v>175.90697791668936</v>
      </c>
      <c r="AE133" s="403">
        <f t="shared" si="22"/>
        <v>4.6433607548827208E-2</v>
      </c>
      <c r="AF133" s="355">
        <v>14</v>
      </c>
    </row>
    <row r="134" spans="1:32">
      <c r="A134" s="397">
        <v>410</v>
      </c>
      <c r="B134" s="397" t="s">
        <v>132</v>
      </c>
      <c r="C134" s="402">
        <v>18788</v>
      </c>
      <c r="D134" s="402">
        <v>63602871.340000004</v>
      </c>
      <c r="E134" s="402">
        <v>63602871.339999989</v>
      </c>
      <c r="F134" s="401">
        <f t="shared" si="13"/>
        <v>0</v>
      </c>
      <c r="G134" s="402">
        <v>63530000</v>
      </c>
      <c r="H134" s="402">
        <v>63530000</v>
      </c>
      <c r="I134" s="401">
        <f t="shared" si="14"/>
        <v>0</v>
      </c>
      <c r="J134" s="402">
        <v>63566435.670000002</v>
      </c>
      <c r="K134" s="402">
        <v>63566435.669999994</v>
      </c>
      <c r="L134" s="401">
        <f t="shared" si="15"/>
        <v>0</v>
      </c>
      <c r="M134" s="402">
        <v>64931135.617588378</v>
      </c>
      <c r="N134" s="402">
        <v>64875166.599044457</v>
      </c>
      <c r="O134" s="401">
        <f t="shared" si="16"/>
        <v>-55969.018543921411</v>
      </c>
      <c r="P134" s="402">
        <v>1799044.2399999998</v>
      </c>
      <c r="Q134" s="402">
        <v>1799044.2399999998</v>
      </c>
      <c r="R134" s="401">
        <f t="shared" si="17"/>
        <v>0</v>
      </c>
      <c r="S134" s="402">
        <v>1799000</v>
      </c>
      <c r="T134" s="402">
        <v>1799000</v>
      </c>
      <c r="U134" s="402">
        <v>1799022.1199999999</v>
      </c>
      <c r="V134" s="402">
        <v>1799022.1199999999</v>
      </c>
      <c r="W134" s="402">
        <v>1855369.0878252878</v>
      </c>
      <c r="X134" s="402">
        <v>1852827.7455807989</v>
      </c>
      <c r="Y134" s="402">
        <v>66786504.705413669</v>
      </c>
      <c r="Z134" s="402">
        <v>66727994.344625257</v>
      </c>
      <c r="AA134" s="401">
        <f t="shared" si="18"/>
        <v>-58510.360788412392</v>
      </c>
      <c r="AB134" s="401">
        <f t="shared" si="20"/>
        <v>3554.7426392066036</v>
      </c>
      <c r="AC134" s="401">
        <f t="shared" si="19"/>
        <v>3551.6283981597435</v>
      </c>
      <c r="AD134" s="402">
        <f t="shared" si="21"/>
        <v>-3.1142410468601156</v>
      </c>
      <c r="AE134" s="403">
        <f t="shared" si="22"/>
        <v>-8.7608059512156271E-4</v>
      </c>
      <c r="AF134" s="355">
        <v>13</v>
      </c>
    </row>
    <row r="135" spans="1:32">
      <c r="A135" s="397">
        <v>416</v>
      </c>
      <c r="B135" s="397" t="s">
        <v>133</v>
      </c>
      <c r="C135" s="402">
        <v>2917</v>
      </c>
      <c r="D135" s="402">
        <v>10934508.879999997</v>
      </c>
      <c r="E135" s="402">
        <v>10934508.879999997</v>
      </c>
      <c r="F135" s="401">
        <f t="shared" si="13"/>
        <v>0</v>
      </c>
      <c r="G135" s="402">
        <v>11512000</v>
      </c>
      <c r="H135" s="402">
        <v>11512000</v>
      </c>
      <c r="I135" s="401">
        <f t="shared" si="14"/>
        <v>0</v>
      </c>
      <c r="J135" s="402">
        <v>11223254.439999998</v>
      </c>
      <c r="K135" s="402">
        <v>11223254.439999998</v>
      </c>
      <c r="L135" s="401">
        <f t="shared" si="15"/>
        <v>0</v>
      </c>
      <c r="M135" s="402">
        <v>11464205.101848537</v>
      </c>
      <c r="N135" s="402">
        <v>11454323.243140327</v>
      </c>
      <c r="O135" s="401">
        <f t="shared" si="16"/>
        <v>-9881.8587082102895</v>
      </c>
      <c r="P135" s="402">
        <v>320267.49</v>
      </c>
      <c r="Q135" s="402">
        <v>320267.49</v>
      </c>
      <c r="R135" s="401">
        <f t="shared" si="17"/>
        <v>0</v>
      </c>
      <c r="S135" s="402">
        <v>317000</v>
      </c>
      <c r="T135" s="402">
        <v>317000</v>
      </c>
      <c r="U135" s="402">
        <v>318633.745</v>
      </c>
      <c r="V135" s="402">
        <v>318633.745</v>
      </c>
      <c r="W135" s="402">
        <v>328613.63639653602</v>
      </c>
      <c r="X135" s="402">
        <v>328163.5266465302</v>
      </c>
      <c r="Y135" s="402">
        <v>11792818.738245074</v>
      </c>
      <c r="Z135" s="402">
        <v>11782486.769786857</v>
      </c>
      <c r="AA135" s="401">
        <f t="shared" si="18"/>
        <v>-10331.968458216637</v>
      </c>
      <c r="AB135" s="401">
        <f t="shared" si="20"/>
        <v>4042.7901056719484</v>
      </c>
      <c r="AC135" s="401">
        <f t="shared" si="19"/>
        <v>4039.24812128449</v>
      </c>
      <c r="AD135" s="402">
        <f t="shared" si="21"/>
        <v>-3.5419843874583421</v>
      </c>
      <c r="AE135" s="403">
        <f t="shared" si="22"/>
        <v>-8.7612374001039858E-4</v>
      </c>
      <c r="AF135" s="355">
        <v>9</v>
      </c>
    </row>
    <row r="136" spans="1:32">
      <c r="A136" s="397">
        <v>418</v>
      </c>
      <c r="B136" s="397" t="s">
        <v>134</v>
      </c>
      <c r="C136" s="402">
        <v>24164</v>
      </c>
      <c r="D136" s="402">
        <v>68733657.350000009</v>
      </c>
      <c r="E136" s="402">
        <v>68733657.349999994</v>
      </c>
      <c r="F136" s="401">
        <f t="shared" si="13"/>
        <v>0</v>
      </c>
      <c r="G136" s="402">
        <v>67275000</v>
      </c>
      <c r="H136" s="402">
        <v>67275000</v>
      </c>
      <c r="I136" s="401">
        <f t="shared" si="14"/>
        <v>0</v>
      </c>
      <c r="J136" s="402">
        <v>68004328.675000012</v>
      </c>
      <c r="K136" s="402">
        <v>68004328.674999997</v>
      </c>
      <c r="L136" s="401">
        <f t="shared" si="15"/>
        <v>0</v>
      </c>
      <c r="M136" s="402">
        <v>69464305.198779762</v>
      </c>
      <c r="N136" s="402">
        <v>69404428.701182231</v>
      </c>
      <c r="O136" s="401">
        <f t="shared" si="16"/>
        <v>-59876.497597530484</v>
      </c>
      <c r="P136" s="402">
        <v>1941409</v>
      </c>
      <c r="Q136" s="402">
        <v>1941409</v>
      </c>
      <c r="R136" s="401">
        <f t="shared" si="17"/>
        <v>0</v>
      </c>
      <c r="S136" s="402">
        <v>1961000</v>
      </c>
      <c r="T136" s="402">
        <v>1961000</v>
      </c>
      <c r="U136" s="402">
        <v>1951204.5</v>
      </c>
      <c r="V136" s="402">
        <v>1951204.5</v>
      </c>
      <c r="W136" s="402">
        <v>2012317.9548929599</v>
      </c>
      <c r="X136" s="402">
        <v>2009561.6361304719</v>
      </c>
      <c r="Y136" s="402">
        <v>71476623.153672725</v>
      </c>
      <c r="Z136" s="402">
        <v>71413990.337312698</v>
      </c>
      <c r="AA136" s="401">
        <f t="shared" si="18"/>
        <v>-62632.816360026598</v>
      </c>
      <c r="AB136" s="401">
        <f t="shared" si="20"/>
        <v>2957.9797696437977</v>
      </c>
      <c r="AC136" s="401">
        <f t="shared" si="19"/>
        <v>2955.3877808853126</v>
      </c>
      <c r="AD136" s="402">
        <f t="shared" si="21"/>
        <v>-2.5919887584850585</v>
      </c>
      <c r="AE136" s="403">
        <f t="shared" si="22"/>
        <v>-8.7626994108792975E-4</v>
      </c>
      <c r="AF136" s="355">
        <v>6</v>
      </c>
    </row>
    <row r="137" spans="1:32">
      <c r="A137" s="397">
        <v>420</v>
      </c>
      <c r="B137" s="397" t="s">
        <v>135</v>
      </c>
      <c r="C137" s="402">
        <v>9280</v>
      </c>
      <c r="D137" s="402">
        <v>41050243.210000001</v>
      </c>
      <c r="E137" s="402">
        <v>48541780.510000013</v>
      </c>
      <c r="F137" s="401">
        <f t="shared" si="13"/>
        <v>7491537.3000000119</v>
      </c>
      <c r="G137" s="402">
        <v>42026000</v>
      </c>
      <c r="H137" s="402">
        <v>42026000</v>
      </c>
      <c r="I137" s="401">
        <f t="shared" si="14"/>
        <v>0</v>
      </c>
      <c r="J137" s="402">
        <v>41538121.605000004</v>
      </c>
      <c r="K137" s="402">
        <v>45283890.25500001</v>
      </c>
      <c r="L137" s="401">
        <f t="shared" si="15"/>
        <v>3745768.650000006</v>
      </c>
      <c r="M137" s="402">
        <v>42429898.401665933</v>
      </c>
      <c r="N137" s="402">
        <v>46216212.905145757</v>
      </c>
      <c r="O137" s="401">
        <f t="shared" si="16"/>
        <v>3786314.5034798235</v>
      </c>
      <c r="P137" s="402">
        <v>594485.29999999993</v>
      </c>
      <c r="Q137" s="402">
        <v>596636.08000000007</v>
      </c>
      <c r="R137" s="401">
        <f t="shared" si="17"/>
        <v>2150.7800000001444</v>
      </c>
      <c r="S137" s="402">
        <v>705000</v>
      </c>
      <c r="T137" s="402">
        <v>705000</v>
      </c>
      <c r="U137" s="402">
        <v>649742.64999999991</v>
      </c>
      <c r="V137" s="402">
        <v>650818.04</v>
      </c>
      <c r="W137" s="402">
        <v>670093.16586484504</v>
      </c>
      <c r="X137" s="402">
        <v>670282.87669776648</v>
      </c>
      <c r="Y137" s="402">
        <v>43099991.567530781</v>
      </c>
      <c r="Z137" s="402">
        <v>46886495.781843521</v>
      </c>
      <c r="AA137" s="401">
        <f t="shared" si="18"/>
        <v>3786504.2143127397</v>
      </c>
      <c r="AB137" s="401">
        <f t="shared" si="20"/>
        <v>4644.395643052886</v>
      </c>
      <c r="AC137" s="401">
        <f t="shared" si="19"/>
        <v>5052.4241144227935</v>
      </c>
      <c r="AD137" s="402">
        <f t="shared" si="21"/>
        <v>408.02847136990749</v>
      </c>
      <c r="AE137" s="403">
        <f t="shared" si="22"/>
        <v>8.7853943274673177E-2</v>
      </c>
      <c r="AF137" s="355">
        <v>11</v>
      </c>
    </row>
    <row r="138" spans="1:32">
      <c r="A138" s="397">
        <v>421</v>
      </c>
      <c r="B138" s="397" t="s">
        <v>136</v>
      </c>
      <c r="C138" s="402">
        <v>719</v>
      </c>
      <c r="D138" s="402">
        <v>3274471.3700000006</v>
      </c>
      <c r="E138" s="402">
        <v>3274471.3700000006</v>
      </c>
      <c r="F138" s="401">
        <f t="shared" ref="F138:F201" si="23">E138-D138</f>
        <v>0</v>
      </c>
      <c r="G138" s="402">
        <v>2905000</v>
      </c>
      <c r="H138" s="402">
        <v>2905000</v>
      </c>
      <c r="I138" s="401">
        <f t="shared" ref="I138:I201" si="24">H138-G138</f>
        <v>0</v>
      </c>
      <c r="J138" s="402">
        <v>3089735.6850000005</v>
      </c>
      <c r="K138" s="402">
        <v>3089735.6850000005</v>
      </c>
      <c r="L138" s="401">
        <f t="shared" ref="L138:L201" si="25">K138-J138</f>
        <v>0</v>
      </c>
      <c r="M138" s="402">
        <v>3156068.8383841449</v>
      </c>
      <c r="N138" s="402">
        <v>3153348.3858052506</v>
      </c>
      <c r="O138" s="401">
        <f t="shared" ref="O138:O201" si="26">N138-M138</f>
        <v>-2720.4525788943283</v>
      </c>
      <c r="P138" s="402">
        <v>159380.51</v>
      </c>
      <c r="Q138" s="402">
        <v>159380.51</v>
      </c>
      <c r="R138" s="401">
        <f t="shared" ref="R138:R201" si="27">Q138-P138</f>
        <v>0</v>
      </c>
      <c r="S138" s="402">
        <v>219000</v>
      </c>
      <c r="T138" s="402">
        <v>219000</v>
      </c>
      <c r="U138" s="402">
        <v>189190.255</v>
      </c>
      <c r="V138" s="402">
        <v>189190.255</v>
      </c>
      <c r="W138" s="402">
        <v>195115.86152413939</v>
      </c>
      <c r="X138" s="402">
        <v>194848.60678506084</v>
      </c>
      <c r="Y138" s="402">
        <v>3351184.6999082845</v>
      </c>
      <c r="Z138" s="402">
        <v>3348196.9925903114</v>
      </c>
      <c r="AA138" s="401">
        <f t="shared" ref="AA138:AA201" si="28">Z138-Y138</f>
        <v>-2987.7073179730214</v>
      </c>
      <c r="AB138" s="401">
        <f t="shared" si="20"/>
        <v>4660.896661903038</v>
      </c>
      <c r="AC138" s="401">
        <f t="shared" ref="AC138:AC201" si="29">Z138/C138</f>
        <v>4656.7412970658015</v>
      </c>
      <c r="AD138" s="402">
        <f t="shared" si="21"/>
        <v>-4.1553648372364478</v>
      </c>
      <c r="AE138" s="403">
        <f t="shared" si="22"/>
        <v>-8.9153764579277708E-4</v>
      </c>
      <c r="AF138" s="355">
        <v>16</v>
      </c>
    </row>
    <row r="139" spans="1:32">
      <c r="A139" s="397">
        <v>422</v>
      </c>
      <c r="B139" s="397" t="s">
        <v>137</v>
      </c>
      <c r="C139" s="402">
        <v>10543</v>
      </c>
      <c r="D139" s="402">
        <v>52626929.759999998</v>
      </c>
      <c r="E139" s="402">
        <v>52626929.759999998</v>
      </c>
      <c r="F139" s="401">
        <f t="shared" si="23"/>
        <v>0</v>
      </c>
      <c r="G139" s="402">
        <v>52592000</v>
      </c>
      <c r="H139" s="402">
        <v>52592000</v>
      </c>
      <c r="I139" s="401">
        <f t="shared" si="24"/>
        <v>0</v>
      </c>
      <c r="J139" s="402">
        <v>52609464.879999995</v>
      </c>
      <c r="K139" s="402">
        <v>52609464.879999995</v>
      </c>
      <c r="L139" s="401">
        <f t="shared" si="25"/>
        <v>0</v>
      </c>
      <c r="M139" s="402">
        <v>53738930.976496458</v>
      </c>
      <c r="N139" s="402">
        <v>53692609.359051362</v>
      </c>
      <c r="O139" s="401">
        <f t="shared" si="26"/>
        <v>-46321.617445096374</v>
      </c>
      <c r="P139" s="402">
        <v>1081647.08</v>
      </c>
      <c r="Q139" s="402">
        <v>1081647.08</v>
      </c>
      <c r="R139" s="401">
        <f t="shared" si="27"/>
        <v>0</v>
      </c>
      <c r="S139" s="402">
        <v>1142000</v>
      </c>
      <c r="T139" s="402">
        <v>1142000</v>
      </c>
      <c r="U139" s="402">
        <v>1111823.54</v>
      </c>
      <c r="V139" s="402">
        <v>1111823.54</v>
      </c>
      <c r="W139" s="402">
        <v>1146646.8390241263</v>
      </c>
      <c r="X139" s="402">
        <v>1145076.2501474209</v>
      </c>
      <c r="Y139" s="402">
        <v>54885577.815520585</v>
      </c>
      <c r="Z139" s="402">
        <v>54837685.609198779</v>
      </c>
      <c r="AA139" s="401">
        <f t="shared" si="28"/>
        <v>-47892.206321805716</v>
      </c>
      <c r="AB139" s="401">
        <f t="shared" ref="AB139:AB202" si="30">Y139/C139</f>
        <v>5205.8785749331864</v>
      </c>
      <c r="AC139" s="401">
        <f t="shared" si="29"/>
        <v>5201.3360152896503</v>
      </c>
      <c r="AD139" s="402">
        <f t="shared" ref="AD139:AD202" si="31">AC139-AB139</f>
        <v>-4.5425596435361513</v>
      </c>
      <c r="AE139" s="403">
        <f t="shared" ref="AE139:AE202" si="32">AD139/AB139</f>
        <v>-8.7258271166926931E-4</v>
      </c>
      <c r="AF139" s="355">
        <v>12</v>
      </c>
    </row>
    <row r="140" spans="1:32">
      <c r="A140" s="397">
        <v>423</v>
      </c>
      <c r="B140" s="397" t="s">
        <v>138</v>
      </c>
      <c r="C140" s="402">
        <v>20291</v>
      </c>
      <c r="D140" s="402">
        <v>54877659.219999999</v>
      </c>
      <c r="E140" s="402">
        <v>58039767.820000015</v>
      </c>
      <c r="F140" s="401">
        <f t="shared" si="23"/>
        <v>3162108.6000000164</v>
      </c>
      <c r="G140" s="402">
        <v>63150000</v>
      </c>
      <c r="H140" s="402">
        <v>63150000</v>
      </c>
      <c r="I140" s="401">
        <f t="shared" si="24"/>
        <v>0</v>
      </c>
      <c r="J140" s="402">
        <v>59013829.609999999</v>
      </c>
      <c r="K140" s="402">
        <v>60594883.910000011</v>
      </c>
      <c r="L140" s="401">
        <f t="shared" si="25"/>
        <v>1581054.3000000119</v>
      </c>
      <c r="M140" s="402">
        <v>60280790.221003167</v>
      </c>
      <c r="N140" s="402">
        <v>61842435.355649218</v>
      </c>
      <c r="O140" s="401">
        <f t="shared" si="26"/>
        <v>1561645.1346460506</v>
      </c>
      <c r="P140" s="402">
        <v>1499908.9700000002</v>
      </c>
      <c r="Q140" s="402">
        <v>1499908.97</v>
      </c>
      <c r="R140" s="401">
        <f t="shared" si="27"/>
        <v>0</v>
      </c>
      <c r="S140" s="402">
        <v>1528000</v>
      </c>
      <c r="T140" s="402">
        <v>1528000</v>
      </c>
      <c r="U140" s="402">
        <v>1513954.4850000001</v>
      </c>
      <c r="V140" s="402">
        <v>1513954.4849999999</v>
      </c>
      <c r="W140" s="402">
        <v>1561372.8817539241</v>
      </c>
      <c r="X140" s="402">
        <v>1559234.2329590085</v>
      </c>
      <c r="Y140" s="402">
        <v>61842163.102757089</v>
      </c>
      <c r="Z140" s="402">
        <v>63401669.588608228</v>
      </c>
      <c r="AA140" s="401">
        <f t="shared" si="28"/>
        <v>1559506.4858511388</v>
      </c>
      <c r="AB140" s="401">
        <f t="shared" si="30"/>
        <v>3047.7632005695673</v>
      </c>
      <c r="AC140" s="401">
        <f t="shared" si="29"/>
        <v>3124.6202547241746</v>
      </c>
      <c r="AD140" s="402">
        <f t="shared" si="31"/>
        <v>76.85705415460734</v>
      </c>
      <c r="AE140" s="403">
        <f t="shared" si="32"/>
        <v>2.5217528100688485E-2</v>
      </c>
      <c r="AF140" s="355">
        <v>2</v>
      </c>
    </row>
    <row r="141" spans="1:32">
      <c r="A141" s="397">
        <v>425</v>
      </c>
      <c r="B141" s="397" t="s">
        <v>139</v>
      </c>
      <c r="C141" s="402">
        <v>10218</v>
      </c>
      <c r="D141" s="402">
        <v>27224070.440000005</v>
      </c>
      <c r="E141" s="402">
        <v>27224070.440000005</v>
      </c>
      <c r="F141" s="401">
        <f t="shared" si="23"/>
        <v>0</v>
      </c>
      <c r="G141" s="402">
        <v>29619000</v>
      </c>
      <c r="H141" s="402">
        <v>29619000</v>
      </c>
      <c r="I141" s="401">
        <f t="shared" si="24"/>
        <v>0</v>
      </c>
      <c r="J141" s="402">
        <v>28421535.220000003</v>
      </c>
      <c r="K141" s="402">
        <v>28421535.220000003</v>
      </c>
      <c r="L141" s="401">
        <f t="shared" si="25"/>
        <v>0</v>
      </c>
      <c r="M141" s="402">
        <v>29031713.64539535</v>
      </c>
      <c r="N141" s="402">
        <v>29006689.032720309</v>
      </c>
      <c r="O141" s="401">
        <f t="shared" si="26"/>
        <v>-25024.61267504096</v>
      </c>
      <c r="P141" s="402">
        <v>772566.7</v>
      </c>
      <c r="Q141" s="402">
        <v>772566.7</v>
      </c>
      <c r="R141" s="401">
        <f t="shared" si="27"/>
        <v>0</v>
      </c>
      <c r="S141" s="402">
        <v>721000</v>
      </c>
      <c r="T141" s="402">
        <v>721000</v>
      </c>
      <c r="U141" s="402">
        <v>746783.35</v>
      </c>
      <c r="V141" s="402">
        <v>746783.35</v>
      </c>
      <c r="W141" s="402">
        <v>770173.26662587817</v>
      </c>
      <c r="X141" s="402">
        <v>769118.34236800647</v>
      </c>
      <c r="Y141" s="402">
        <v>29801886.912021227</v>
      </c>
      <c r="Z141" s="402">
        <v>29775807.375088315</v>
      </c>
      <c r="AA141" s="401">
        <f t="shared" si="28"/>
        <v>-26079.536932911724</v>
      </c>
      <c r="AB141" s="401">
        <f t="shared" si="30"/>
        <v>2916.6066658858122</v>
      </c>
      <c r="AC141" s="401">
        <f t="shared" si="29"/>
        <v>2914.0543526216788</v>
      </c>
      <c r="AD141" s="402">
        <f t="shared" si="31"/>
        <v>-2.5523132641333177</v>
      </c>
      <c r="AE141" s="403">
        <f t="shared" si="32"/>
        <v>-8.750968356434673E-4</v>
      </c>
      <c r="AF141" s="355">
        <v>17</v>
      </c>
    </row>
    <row r="142" spans="1:32">
      <c r="A142" s="397">
        <v>426</v>
      </c>
      <c r="B142" s="397" t="s">
        <v>140</v>
      </c>
      <c r="C142" s="402">
        <v>11979</v>
      </c>
      <c r="D142" s="402">
        <v>42935200.019999996</v>
      </c>
      <c r="E142" s="402">
        <v>42935200.019999996</v>
      </c>
      <c r="F142" s="401">
        <f t="shared" si="23"/>
        <v>0</v>
      </c>
      <c r="G142" s="402">
        <v>43455000</v>
      </c>
      <c r="H142" s="402">
        <v>43455000</v>
      </c>
      <c r="I142" s="401">
        <f t="shared" si="24"/>
        <v>0</v>
      </c>
      <c r="J142" s="402">
        <v>43195100.009999998</v>
      </c>
      <c r="K142" s="402">
        <v>43195100.009999998</v>
      </c>
      <c r="L142" s="401">
        <f t="shared" si="25"/>
        <v>0</v>
      </c>
      <c r="M142" s="402">
        <v>44122450.271162152</v>
      </c>
      <c r="N142" s="402">
        <v>44084417.820105486</v>
      </c>
      <c r="O142" s="401">
        <f t="shared" si="26"/>
        <v>-38032.451056666672</v>
      </c>
      <c r="P142" s="402">
        <v>1030425.2</v>
      </c>
      <c r="Q142" s="402">
        <v>1030425.2</v>
      </c>
      <c r="R142" s="401">
        <f t="shared" si="27"/>
        <v>0</v>
      </c>
      <c r="S142" s="402">
        <v>1130000</v>
      </c>
      <c r="T142" s="402">
        <v>1130000</v>
      </c>
      <c r="U142" s="402">
        <v>1080212.6000000001</v>
      </c>
      <c r="V142" s="402">
        <v>1080212.6000000001</v>
      </c>
      <c r="W142" s="402">
        <v>1114045.8163568233</v>
      </c>
      <c r="X142" s="402">
        <v>1112519.8818600262</v>
      </c>
      <c r="Y142" s="402">
        <v>45236496.087518975</v>
      </c>
      <c r="Z142" s="402">
        <v>45196937.701965511</v>
      </c>
      <c r="AA142" s="401">
        <f t="shared" si="28"/>
        <v>-39558.385553464293</v>
      </c>
      <c r="AB142" s="401">
        <f t="shared" si="30"/>
        <v>3776.3165612754801</v>
      </c>
      <c r="AC142" s="401">
        <f t="shared" si="29"/>
        <v>3773.0142501014702</v>
      </c>
      <c r="AD142" s="402">
        <f t="shared" si="31"/>
        <v>-3.3023111740099012</v>
      </c>
      <c r="AE142" s="403">
        <f t="shared" si="32"/>
        <v>-8.7447943529779721E-4</v>
      </c>
      <c r="AF142" s="355">
        <v>12</v>
      </c>
    </row>
    <row r="143" spans="1:32">
      <c r="A143" s="397">
        <v>430</v>
      </c>
      <c r="B143" s="397" t="s">
        <v>141</v>
      </c>
      <c r="C143" s="402">
        <v>15628</v>
      </c>
      <c r="D143" s="402">
        <v>65635287.29999999</v>
      </c>
      <c r="E143" s="402">
        <v>65635287.299999997</v>
      </c>
      <c r="F143" s="401">
        <f t="shared" si="23"/>
        <v>0</v>
      </c>
      <c r="G143" s="402">
        <v>70260000</v>
      </c>
      <c r="H143" s="402">
        <v>70260000</v>
      </c>
      <c r="I143" s="401">
        <f t="shared" si="24"/>
        <v>0</v>
      </c>
      <c r="J143" s="402">
        <v>67947643.649999991</v>
      </c>
      <c r="K143" s="402">
        <v>67947643.650000006</v>
      </c>
      <c r="L143" s="401">
        <f t="shared" si="25"/>
        <v>0</v>
      </c>
      <c r="M143" s="402">
        <v>69406403.209986955</v>
      </c>
      <c r="N143" s="402">
        <v>69346576.622458845</v>
      </c>
      <c r="O143" s="401">
        <f t="shared" si="26"/>
        <v>-59826.58752810955</v>
      </c>
      <c r="P143" s="402">
        <v>1200326.47</v>
      </c>
      <c r="Q143" s="402">
        <v>1200326.47</v>
      </c>
      <c r="R143" s="401">
        <f t="shared" si="27"/>
        <v>0</v>
      </c>
      <c r="S143" s="402">
        <v>1222000</v>
      </c>
      <c r="T143" s="402">
        <v>1222000</v>
      </c>
      <c r="U143" s="402">
        <v>1211163.2349999999</v>
      </c>
      <c r="V143" s="402">
        <v>1211163.2349999999</v>
      </c>
      <c r="W143" s="402">
        <v>1249097.9413468661</v>
      </c>
      <c r="X143" s="402">
        <v>1247387.0228095902</v>
      </c>
      <c r="Y143" s="402">
        <v>70655501.151333824</v>
      </c>
      <c r="Z143" s="402">
        <v>70593963.64526844</v>
      </c>
      <c r="AA143" s="401">
        <f t="shared" si="28"/>
        <v>-61537.506065383554</v>
      </c>
      <c r="AB143" s="401">
        <f t="shared" si="30"/>
        <v>4521.084025552459</v>
      </c>
      <c r="AC143" s="401">
        <f t="shared" si="29"/>
        <v>4517.1463811919912</v>
      </c>
      <c r="AD143" s="402">
        <f t="shared" si="31"/>
        <v>-3.937644360467857</v>
      </c>
      <c r="AE143" s="403">
        <f t="shared" si="32"/>
        <v>-8.7095137763706833E-4</v>
      </c>
      <c r="AF143" s="355">
        <v>2</v>
      </c>
    </row>
    <row r="144" spans="1:32">
      <c r="A144" s="397">
        <v>433</v>
      </c>
      <c r="B144" s="397" t="s">
        <v>142</v>
      </c>
      <c r="C144" s="402">
        <v>7799</v>
      </c>
      <c r="D144" s="402">
        <v>26352788.93</v>
      </c>
      <c r="E144" s="402">
        <v>27268583.149999999</v>
      </c>
      <c r="F144" s="401">
        <f t="shared" si="23"/>
        <v>915794.21999999881</v>
      </c>
      <c r="G144" s="402">
        <v>27943000</v>
      </c>
      <c r="H144" s="402">
        <v>27943000</v>
      </c>
      <c r="I144" s="401">
        <f t="shared" si="24"/>
        <v>0</v>
      </c>
      <c r="J144" s="402">
        <v>27147894.465</v>
      </c>
      <c r="K144" s="402">
        <v>27605791.574999999</v>
      </c>
      <c r="L144" s="401">
        <f t="shared" si="25"/>
        <v>457897.1099999994</v>
      </c>
      <c r="M144" s="402">
        <v>27730729.254508346</v>
      </c>
      <c r="N144" s="402">
        <v>28174150.534789976</v>
      </c>
      <c r="O144" s="401">
        <f t="shared" si="26"/>
        <v>443421.28028162941</v>
      </c>
      <c r="P144" s="402">
        <v>470812.62</v>
      </c>
      <c r="Q144" s="402">
        <v>472769.06</v>
      </c>
      <c r="R144" s="401">
        <f t="shared" si="27"/>
        <v>1956.4400000000023</v>
      </c>
      <c r="S144" s="402">
        <v>516000</v>
      </c>
      <c r="T144" s="402">
        <v>516000</v>
      </c>
      <c r="U144" s="402">
        <v>493406.31</v>
      </c>
      <c r="V144" s="402">
        <v>494384.53</v>
      </c>
      <c r="W144" s="402">
        <v>508860.23308704025</v>
      </c>
      <c r="X144" s="402">
        <v>509170.71223666944</v>
      </c>
      <c r="Y144" s="402">
        <v>28239589.487595387</v>
      </c>
      <c r="Z144" s="402">
        <v>28683321.247026645</v>
      </c>
      <c r="AA144" s="401">
        <f t="shared" si="28"/>
        <v>443731.75943125784</v>
      </c>
      <c r="AB144" s="401">
        <f t="shared" si="30"/>
        <v>3620.9244117957928</v>
      </c>
      <c r="AC144" s="401">
        <f t="shared" si="29"/>
        <v>3677.8203932589622</v>
      </c>
      <c r="AD144" s="402">
        <f t="shared" si="31"/>
        <v>56.895981463169392</v>
      </c>
      <c r="AE144" s="403">
        <f t="shared" si="32"/>
        <v>1.5713109414220525E-2</v>
      </c>
      <c r="AF144" s="355">
        <v>5</v>
      </c>
    </row>
    <row r="145" spans="1:32">
      <c r="A145" s="397">
        <v>434</v>
      </c>
      <c r="B145" s="397" t="s">
        <v>143</v>
      </c>
      <c r="C145" s="402">
        <v>14643</v>
      </c>
      <c r="D145" s="402">
        <v>53249940.019999996</v>
      </c>
      <c r="E145" s="402">
        <v>53249940.019999996</v>
      </c>
      <c r="F145" s="401">
        <f t="shared" si="23"/>
        <v>0</v>
      </c>
      <c r="G145" s="402">
        <v>56041000</v>
      </c>
      <c r="H145" s="402">
        <v>56041000</v>
      </c>
      <c r="I145" s="401">
        <f t="shared" si="24"/>
        <v>0</v>
      </c>
      <c r="J145" s="402">
        <v>54645470.009999998</v>
      </c>
      <c r="K145" s="402">
        <v>54645470.009999998</v>
      </c>
      <c r="L145" s="401">
        <f t="shared" si="25"/>
        <v>0</v>
      </c>
      <c r="M145" s="402">
        <v>55818646.848886125</v>
      </c>
      <c r="N145" s="402">
        <v>55770532.568258412</v>
      </c>
      <c r="O145" s="401">
        <f t="shared" si="26"/>
        <v>-48114.280627712607</v>
      </c>
      <c r="P145" s="402">
        <v>2279000</v>
      </c>
      <c r="Q145" s="402">
        <v>1994615.73</v>
      </c>
      <c r="R145" s="401">
        <f t="shared" si="27"/>
        <v>-284384.27</v>
      </c>
      <c r="S145" s="402">
        <v>2425000</v>
      </c>
      <c r="T145" s="402">
        <v>2425000</v>
      </c>
      <c r="U145" s="402">
        <v>2352000</v>
      </c>
      <c r="V145" s="402">
        <v>2209807.8650000002</v>
      </c>
      <c r="W145" s="402">
        <v>2425666.7253013416</v>
      </c>
      <c r="X145" s="402">
        <v>2275899.3784215781</v>
      </c>
      <c r="Y145" s="402">
        <v>58244313.574187465</v>
      </c>
      <c r="Z145" s="402">
        <v>58046431.946679987</v>
      </c>
      <c r="AA145" s="401">
        <f t="shared" si="28"/>
        <v>-197881.627507478</v>
      </c>
      <c r="AB145" s="401">
        <f t="shared" si="30"/>
        <v>3977.6216331480887</v>
      </c>
      <c r="AC145" s="401">
        <f t="shared" si="29"/>
        <v>3964.1078977449965</v>
      </c>
      <c r="AD145" s="402">
        <f t="shared" si="31"/>
        <v>-13.513735403092141</v>
      </c>
      <c r="AE145" s="403">
        <f t="shared" si="32"/>
        <v>-3.3974411468585802E-3</v>
      </c>
      <c r="AF145" s="355">
        <v>1</v>
      </c>
    </row>
    <row r="146" spans="1:32">
      <c r="A146" s="397">
        <v>435</v>
      </c>
      <c r="B146" s="397" t="s">
        <v>144</v>
      </c>
      <c r="C146" s="402">
        <v>703</v>
      </c>
      <c r="D146" s="402">
        <v>2973703.69</v>
      </c>
      <c r="E146" s="402">
        <v>2929825.7</v>
      </c>
      <c r="F146" s="401">
        <f t="shared" si="23"/>
        <v>-43877.989999999758</v>
      </c>
      <c r="G146" s="402">
        <v>3187000</v>
      </c>
      <c r="H146" s="402">
        <v>3187000</v>
      </c>
      <c r="I146" s="401">
        <f t="shared" si="24"/>
        <v>0</v>
      </c>
      <c r="J146" s="402">
        <v>3080351.8449999997</v>
      </c>
      <c r="K146" s="402">
        <v>3058412.85</v>
      </c>
      <c r="L146" s="401">
        <f t="shared" si="25"/>
        <v>-21938.994999999646</v>
      </c>
      <c r="M146" s="402">
        <v>3146483.5378834694</v>
      </c>
      <c r="N146" s="402">
        <v>3121380.6638846952</v>
      </c>
      <c r="O146" s="401">
        <f t="shared" si="26"/>
        <v>-25102.873998774216</v>
      </c>
      <c r="P146" s="402">
        <v>63004.38</v>
      </c>
      <c r="Q146" s="402">
        <v>63004.38</v>
      </c>
      <c r="R146" s="401">
        <f t="shared" si="27"/>
        <v>0</v>
      </c>
      <c r="S146" s="402">
        <v>67000</v>
      </c>
      <c r="T146" s="402">
        <v>67000</v>
      </c>
      <c r="U146" s="402">
        <v>65002.19</v>
      </c>
      <c r="V146" s="402">
        <v>65002.19</v>
      </c>
      <c r="W146" s="402">
        <v>67038.116222243043</v>
      </c>
      <c r="X146" s="402">
        <v>66946.292553376028</v>
      </c>
      <c r="Y146" s="402">
        <v>3213521.6541057122</v>
      </c>
      <c r="Z146" s="402">
        <v>3188326.9564380711</v>
      </c>
      <c r="AA146" s="401">
        <f t="shared" si="28"/>
        <v>-25194.6976676411</v>
      </c>
      <c r="AB146" s="401">
        <f t="shared" si="30"/>
        <v>4571.1545577606148</v>
      </c>
      <c r="AC146" s="401">
        <f t="shared" si="29"/>
        <v>4535.3157275079247</v>
      </c>
      <c r="AD146" s="402">
        <f t="shared" si="31"/>
        <v>-35.838830252690059</v>
      </c>
      <c r="AE146" s="403">
        <f t="shared" si="32"/>
        <v>-7.8402140640476004E-3</v>
      </c>
      <c r="AF146" s="355">
        <v>13</v>
      </c>
    </row>
    <row r="147" spans="1:32">
      <c r="A147" s="397">
        <v>436</v>
      </c>
      <c r="B147" s="397" t="s">
        <v>145</v>
      </c>
      <c r="C147" s="402">
        <v>2018</v>
      </c>
      <c r="D147" s="402">
        <v>5526733.950000002</v>
      </c>
      <c r="E147" s="402">
        <v>5886749.2199999988</v>
      </c>
      <c r="F147" s="401">
        <f t="shared" si="23"/>
        <v>360015.26999999676</v>
      </c>
      <c r="G147" s="402">
        <v>6090000</v>
      </c>
      <c r="H147" s="402">
        <v>6090000</v>
      </c>
      <c r="I147" s="401">
        <f t="shared" si="24"/>
        <v>0</v>
      </c>
      <c r="J147" s="402">
        <v>5808366.9750000015</v>
      </c>
      <c r="K147" s="402">
        <v>5988374.6099999994</v>
      </c>
      <c r="L147" s="401">
        <f t="shared" si="25"/>
        <v>180007.63499999791</v>
      </c>
      <c r="M147" s="402">
        <v>5933066.0873980476</v>
      </c>
      <c r="N147" s="402">
        <v>6111665.6359039471</v>
      </c>
      <c r="O147" s="401">
        <f t="shared" si="26"/>
        <v>178599.5485058995</v>
      </c>
      <c r="P147" s="402">
        <v>140577.12</v>
      </c>
      <c r="Q147" s="402">
        <v>140577.12</v>
      </c>
      <c r="R147" s="401">
        <f t="shared" si="27"/>
        <v>0</v>
      </c>
      <c r="S147" s="402">
        <v>141000</v>
      </c>
      <c r="T147" s="402">
        <v>141000</v>
      </c>
      <c r="U147" s="402">
        <v>140788.56</v>
      </c>
      <c r="V147" s="402">
        <v>140788.56</v>
      </c>
      <c r="W147" s="402">
        <v>145198.18252342325</v>
      </c>
      <c r="X147" s="402">
        <v>144999.30119167577</v>
      </c>
      <c r="Y147" s="402">
        <v>6078264.2699214704</v>
      </c>
      <c r="Z147" s="402">
        <v>6256664.9370956225</v>
      </c>
      <c r="AA147" s="401">
        <f t="shared" si="28"/>
        <v>178400.6671741521</v>
      </c>
      <c r="AB147" s="401">
        <f t="shared" si="30"/>
        <v>3012.0239196835828</v>
      </c>
      <c r="AC147" s="401">
        <f t="shared" si="29"/>
        <v>3100.4286110483758</v>
      </c>
      <c r="AD147" s="402">
        <f t="shared" si="31"/>
        <v>88.404691364793052</v>
      </c>
      <c r="AE147" s="403">
        <f t="shared" si="32"/>
        <v>2.9350594059717853E-2</v>
      </c>
      <c r="AF147" s="355">
        <v>17</v>
      </c>
    </row>
    <row r="148" spans="1:32">
      <c r="A148" s="397">
        <v>440</v>
      </c>
      <c r="B148" s="397" t="s">
        <v>146</v>
      </c>
      <c r="C148" s="402">
        <v>5622</v>
      </c>
      <c r="D148" s="402">
        <v>17583627.780000001</v>
      </c>
      <c r="E148" s="402">
        <v>16950266.989999998</v>
      </c>
      <c r="F148" s="401">
        <f t="shared" si="23"/>
        <v>-633360.79000000283</v>
      </c>
      <c r="G148" s="402">
        <v>17738000</v>
      </c>
      <c r="H148" s="402">
        <v>17738000</v>
      </c>
      <c r="I148" s="401">
        <f t="shared" si="24"/>
        <v>0</v>
      </c>
      <c r="J148" s="402">
        <v>17660813.890000001</v>
      </c>
      <c r="K148" s="402">
        <v>17344133.494999997</v>
      </c>
      <c r="L148" s="401">
        <f t="shared" si="25"/>
        <v>-316680.39500000328</v>
      </c>
      <c r="M148" s="402">
        <v>18039971.71969448</v>
      </c>
      <c r="N148" s="402">
        <v>17701221.37798626</v>
      </c>
      <c r="O148" s="401">
        <f t="shared" si="26"/>
        <v>-338750.34170822054</v>
      </c>
      <c r="P148" s="402">
        <v>368495.46</v>
      </c>
      <c r="Q148" s="402">
        <v>368495.46</v>
      </c>
      <c r="R148" s="401">
        <f t="shared" si="27"/>
        <v>0</v>
      </c>
      <c r="S148" s="402">
        <v>405000</v>
      </c>
      <c r="T148" s="402">
        <v>405000</v>
      </c>
      <c r="U148" s="402">
        <v>386747.73</v>
      </c>
      <c r="V148" s="402">
        <v>386747.73</v>
      </c>
      <c r="W148" s="402">
        <v>398861.0117971205</v>
      </c>
      <c r="X148" s="402">
        <v>398314.68258121895</v>
      </c>
      <c r="Y148" s="402">
        <v>18438832.731491599</v>
      </c>
      <c r="Z148" s="402">
        <v>18099536.06056748</v>
      </c>
      <c r="AA148" s="401">
        <f t="shared" si="28"/>
        <v>-339296.67092411965</v>
      </c>
      <c r="AB148" s="401">
        <f t="shared" si="30"/>
        <v>3279.7639152421912</v>
      </c>
      <c r="AC148" s="401">
        <f t="shared" si="29"/>
        <v>3219.4123195602065</v>
      </c>
      <c r="AD148" s="402">
        <f t="shared" si="31"/>
        <v>-60.351595681984691</v>
      </c>
      <c r="AE148" s="403">
        <f t="shared" si="32"/>
        <v>-1.8401201196680671E-2</v>
      </c>
      <c r="AF148" s="355">
        <v>15</v>
      </c>
    </row>
    <row r="149" spans="1:32">
      <c r="A149" s="397">
        <v>441</v>
      </c>
      <c r="B149" s="397" t="s">
        <v>147</v>
      </c>
      <c r="C149" s="402">
        <v>4473</v>
      </c>
      <c r="D149" s="402">
        <v>20720122.270000003</v>
      </c>
      <c r="E149" s="402">
        <v>20720122.270000003</v>
      </c>
      <c r="F149" s="401">
        <f t="shared" si="23"/>
        <v>0</v>
      </c>
      <c r="G149" s="402">
        <v>22468000</v>
      </c>
      <c r="H149" s="402">
        <v>22468000</v>
      </c>
      <c r="I149" s="401">
        <f t="shared" si="24"/>
        <v>0</v>
      </c>
      <c r="J149" s="402">
        <v>21594061.135000002</v>
      </c>
      <c r="K149" s="402">
        <v>21594061.135000002</v>
      </c>
      <c r="L149" s="401">
        <f t="shared" si="25"/>
        <v>0</v>
      </c>
      <c r="M149" s="402">
        <v>22057661.363462437</v>
      </c>
      <c r="N149" s="402">
        <v>22038648.209816735</v>
      </c>
      <c r="O149" s="401">
        <f t="shared" si="26"/>
        <v>-19013.153645701706</v>
      </c>
      <c r="P149" s="402">
        <v>524495.97</v>
      </c>
      <c r="Q149" s="402">
        <v>524495.97</v>
      </c>
      <c r="R149" s="401">
        <f t="shared" si="27"/>
        <v>0</v>
      </c>
      <c r="S149" s="402">
        <v>549000</v>
      </c>
      <c r="T149" s="402">
        <v>549000</v>
      </c>
      <c r="U149" s="402">
        <v>536747.98499999999</v>
      </c>
      <c r="V149" s="402">
        <v>536747.98499999999</v>
      </c>
      <c r="W149" s="402">
        <v>553559.40777510358</v>
      </c>
      <c r="X149" s="402">
        <v>552801.18456385995</v>
      </c>
      <c r="Y149" s="402">
        <v>22611220.771237541</v>
      </c>
      <c r="Z149" s="402">
        <v>22591449.394380596</v>
      </c>
      <c r="AA149" s="401">
        <f t="shared" si="28"/>
        <v>-19771.376856945455</v>
      </c>
      <c r="AB149" s="401">
        <f t="shared" si="30"/>
        <v>5055.0460029594324</v>
      </c>
      <c r="AC149" s="401">
        <f t="shared" si="29"/>
        <v>5050.6258426963104</v>
      </c>
      <c r="AD149" s="402">
        <f t="shared" si="31"/>
        <v>-4.420160263121943</v>
      </c>
      <c r="AE149" s="403">
        <f t="shared" si="32"/>
        <v>-8.7440554656361162E-4</v>
      </c>
      <c r="AF149" s="355">
        <v>9</v>
      </c>
    </row>
    <row r="150" spans="1:32">
      <c r="A150" s="397">
        <v>444</v>
      </c>
      <c r="B150" s="397" t="s">
        <v>148</v>
      </c>
      <c r="C150" s="402">
        <v>45988</v>
      </c>
      <c r="D150" s="402">
        <v>161120640.93999997</v>
      </c>
      <c r="E150" s="402">
        <v>161120640.93999997</v>
      </c>
      <c r="F150" s="401">
        <f t="shared" si="23"/>
        <v>0</v>
      </c>
      <c r="G150" s="402">
        <v>172322000</v>
      </c>
      <c r="H150" s="402">
        <v>172322000</v>
      </c>
      <c r="I150" s="401">
        <f t="shared" si="24"/>
        <v>0</v>
      </c>
      <c r="J150" s="402">
        <v>166721320.46999997</v>
      </c>
      <c r="K150" s="402">
        <v>166721320.46999997</v>
      </c>
      <c r="L150" s="401">
        <f t="shared" si="25"/>
        <v>0</v>
      </c>
      <c r="M150" s="402">
        <v>170300639.88454837</v>
      </c>
      <c r="N150" s="402">
        <v>170153844.98282549</v>
      </c>
      <c r="O150" s="401">
        <f t="shared" si="26"/>
        <v>-146794.90172287822</v>
      </c>
      <c r="P150" s="402">
        <v>3059303.92</v>
      </c>
      <c r="Q150" s="402">
        <v>3059303.92</v>
      </c>
      <c r="R150" s="401">
        <f t="shared" si="27"/>
        <v>0</v>
      </c>
      <c r="S150" s="402">
        <v>3213000</v>
      </c>
      <c r="T150" s="402">
        <v>3213000</v>
      </c>
      <c r="U150" s="402">
        <v>3136151.96</v>
      </c>
      <c r="V150" s="402">
        <v>3136151.96</v>
      </c>
      <c r="W150" s="402">
        <v>3234379.0199237177</v>
      </c>
      <c r="X150" s="402">
        <v>3229948.8156630364</v>
      </c>
      <c r="Y150" s="402">
        <v>173535018.90447208</v>
      </c>
      <c r="Z150" s="402">
        <v>173383793.79848853</v>
      </c>
      <c r="AA150" s="401">
        <f t="shared" si="28"/>
        <v>-151225.10598355532</v>
      </c>
      <c r="AB150" s="401">
        <f t="shared" si="30"/>
        <v>3773.4847983054729</v>
      </c>
      <c r="AC150" s="401">
        <f t="shared" si="29"/>
        <v>3770.1964381684033</v>
      </c>
      <c r="AD150" s="402">
        <f t="shared" si="31"/>
        <v>-3.2883601370695033</v>
      </c>
      <c r="AE150" s="403">
        <f t="shared" si="32"/>
        <v>-8.7143855423670437E-4</v>
      </c>
      <c r="AF150" s="355">
        <v>1</v>
      </c>
    </row>
    <row r="151" spans="1:32">
      <c r="A151" s="397">
        <v>445</v>
      </c>
      <c r="B151" s="397" t="s">
        <v>149</v>
      </c>
      <c r="C151" s="402">
        <v>15086</v>
      </c>
      <c r="D151" s="402">
        <v>59738078.740000002</v>
      </c>
      <c r="E151" s="402">
        <v>59738078.740000002</v>
      </c>
      <c r="F151" s="401">
        <f t="shared" si="23"/>
        <v>0</v>
      </c>
      <c r="G151" s="402">
        <v>62959000</v>
      </c>
      <c r="H151" s="402">
        <v>62959000</v>
      </c>
      <c r="I151" s="401">
        <f t="shared" si="24"/>
        <v>0</v>
      </c>
      <c r="J151" s="402">
        <v>61348539.370000005</v>
      </c>
      <c r="K151" s="402">
        <v>61348539.370000005</v>
      </c>
      <c r="L151" s="401">
        <f t="shared" si="25"/>
        <v>0</v>
      </c>
      <c r="M151" s="402">
        <v>62665623.576160312</v>
      </c>
      <c r="N151" s="402">
        <v>62611607.372460194</v>
      </c>
      <c r="O151" s="401">
        <f t="shared" si="26"/>
        <v>-54016.203700117767</v>
      </c>
      <c r="P151" s="402">
        <v>1350056.4100000001</v>
      </c>
      <c r="Q151" s="402">
        <v>1350056.4100000001</v>
      </c>
      <c r="R151" s="401">
        <f t="shared" si="27"/>
        <v>0</v>
      </c>
      <c r="S151" s="402">
        <v>1391000</v>
      </c>
      <c r="T151" s="402">
        <v>1391000</v>
      </c>
      <c r="U151" s="402">
        <v>1370528.2050000001</v>
      </c>
      <c r="V151" s="402">
        <v>1370528.2050000001</v>
      </c>
      <c r="W151" s="402">
        <v>1413454.363501478</v>
      </c>
      <c r="X151" s="402">
        <v>1411518.3221455051</v>
      </c>
      <c r="Y151" s="402">
        <v>64079077.939661786</v>
      </c>
      <c r="Z151" s="402">
        <v>64023125.694605701</v>
      </c>
      <c r="AA151" s="401">
        <f t="shared" si="28"/>
        <v>-55952.245056085289</v>
      </c>
      <c r="AB151" s="401">
        <f t="shared" si="30"/>
        <v>4247.5857046043875</v>
      </c>
      <c r="AC151" s="401">
        <f t="shared" si="29"/>
        <v>4243.8768192102416</v>
      </c>
      <c r="AD151" s="402">
        <f t="shared" si="31"/>
        <v>-3.7088853941459092</v>
      </c>
      <c r="AE151" s="403">
        <f t="shared" si="32"/>
        <v>-8.731749403256239E-4</v>
      </c>
      <c r="AF151" s="355">
        <v>2</v>
      </c>
    </row>
    <row r="152" spans="1:32">
      <c r="A152" s="397">
        <v>475</v>
      </c>
      <c r="B152" s="397" t="s">
        <v>150</v>
      </c>
      <c r="C152" s="402">
        <v>5487</v>
      </c>
      <c r="D152" s="402">
        <v>24089508.52</v>
      </c>
      <c r="E152" s="402">
        <v>23697425.999999996</v>
      </c>
      <c r="F152" s="401">
        <f t="shared" si="23"/>
        <v>-392082.52000000328</v>
      </c>
      <c r="G152" s="402">
        <v>24698000</v>
      </c>
      <c r="H152" s="402">
        <v>24698000</v>
      </c>
      <c r="I152" s="401">
        <f t="shared" si="24"/>
        <v>0</v>
      </c>
      <c r="J152" s="402">
        <v>24393754.259999998</v>
      </c>
      <c r="K152" s="402">
        <v>24197713</v>
      </c>
      <c r="L152" s="401">
        <f t="shared" si="25"/>
        <v>-196041.25999999791</v>
      </c>
      <c r="M152" s="402">
        <v>24917460.753988884</v>
      </c>
      <c r="N152" s="402">
        <v>24695905.08960598</v>
      </c>
      <c r="O152" s="401">
        <f t="shared" si="26"/>
        <v>-221555.66438290477</v>
      </c>
      <c r="P152" s="402">
        <v>446053.97</v>
      </c>
      <c r="Q152" s="402">
        <v>446053.97</v>
      </c>
      <c r="R152" s="401">
        <f t="shared" si="27"/>
        <v>0</v>
      </c>
      <c r="S152" s="402">
        <v>429000</v>
      </c>
      <c r="T152" s="402">
        <v>429000</v>
      </c>
      <c r="U152" s="402">
        <v>437526.98499999999</v>
      </c>
      <c r="V152" s="402">
        <v>437526.98499999999</v>
      </c>
      <c r="W152" s="402">
        <v>451230.71808499965</v>
      </c>
      <c r="X152" s="402">
        <v>450612.65686289291</v>
      </c>
      <c r="Y152" s="402">
        <v>25368691.472073883</v>
      </c>
      <c r="Z152" s="402">
        <v>25146517.746468872</v>
      </c>
      <c r="AA152" s="401">
        <f t="shared" si="28"/>
        <v>-222173.72560501099</v>
      </c>
      <c r="AB152" s="401">
        <f t="shared" si="30"/>
        <v>4623.417436135207</v>
      </c>
      <c r="AC152" s="401">
        <f t="shared" si="29"/>
        <v>4582.9265074665336</v>
      </c>
      <c r="AD152" s="402">
        <f t="shared" si="31"/>
        <v>-40.490928668673405</v>
      </c>
      <c r="AE152" s="403">
        <f t="shared" si="32"/>
        <v>-8.757792093832751E-3</v>
      </c>
      <c r="AF152" s="355">
        <v>15</v>
      </c>
    </row>
    <row r="153" spans="1:32">
      <c r="A153" s="397">
        <v>480</v>
      </c>
      <c r="B153" s="397" t="s">
        <v>151</v>
      </c>
      <c r="C153" s="402">
        <v>1990</v>
      </c>
      <c r="D153" s="402">
        <v>7074087.7300000004</v>
      </c>
      <c r="E153" s="402">
        <v>7074087.7300000004</v>
      </c>
      <c r="F153" s="401">
        <f t="shared" si="23"/>
        <v>0</v>
      </c>
      <c r="G153" s="402">
        <v>7472000</v>
      </c>
      <c r="H153" s="402">
        <v>7472000</v>
      </c>
      <c r="I153" s="401">
        <f t="shared" si="24"/>
        <v>0</v>
      </c>
      <c r="J153" s="402">
        <v>7273043.8650000002</v>
      </c>
      <c r="K153" s="402">
        <v>7273043.8650000002</v>
      </c>
      <c r="L153" s="401">
        <f t="shared" si="25"/>
        <v>0</v>
      </c>
      <c r="M153" s="402">
        <v>7429187.9444462825</v>
      </c>
      <c r="N153" s="402">
        <v>7422784.1698337793</v>
      </c>
      <c r="O153" s="401">
        <f t="shared" si="26"/>
        <v>-6403.7746125031263</v>
      </c>
      <c r="P153" s="402">
        <v>149930.16999999998</v>
      </c>
      <c r="Q153" s="402">
        <v>149930.16999999998</v>
      </c>
      <c r="R153" s="401">
        <f t="shared" si="27"/>
        <v>0</v>
      </c>
      <c r="S153" s="402">
        <v>156000</v>
      </c>
      <c r="T153" s="402">
        <v>156000</v>
      </c>
      <c r="U153" s="402">
        <v>152965.08499999999</v>
      </c>
      <c r="V153" s="402">
        <v>152965.08499999999</v>
      </c>
      <c r="W153" s="402">
        <v>157756.08708222423</v>
      </c>
      <c r="X153" s="402">
        <v>157540.00489617398</v>
      </c>
      <c r="Y153" s="402">
        <v>7586944.0315285064</v>
      </c>
      <c r="Z153" s="402">
        <v>7580324.1747299535</v>
      </c>
      <c r="AA153" s="401">
        <f t="shared" si="28"/>
        <v>-6619.856798552908</v>
      </c>
      <c r="AB153" s="401">
        <f t="shared" si="30"/>
        <v>3812.5346892103048</v>
      </c>
      <c r="AC153" s="401">
        <f t="shared" si="29"/>
        <v>3809.208128005002</v>
      </c>
      <c r="AD153" s="402">
        <f t="shared" si="31"/>
        <v>-3.3265612053028235</v>
      </c>
      <c r="AE153" s="403">
        <f t="shared" si="32"/>
        <v>-8.7253270500519916E-4</v>
      </c>
      <c r="AF153" s="355">
        <v>2</v>
      </c>
    </row>
    <row r="154" spans="1:32">
      <c r="A154" s="397">
        <v>481</v>
      </c>
      <c r="B154" s="397" t="s">
        <v>152</v>
      </c>
      <c r="C154" s="402">
        <v>9612</v>
      </c>
      <c r="D154" s="402">
        <v>28116310.180000003</v>
      </c>
      <c r="E154" s="402">
        <v>27993367.719999995</v>
      </c>
      <c r="F154" s="401">
        <f t="shared" si="23"/>
        <v>-122942.46000000834</v>
      </c>
      <c r="G154" s="402">
        <v>28431000</v>
      </c>
      <c r="H154" s="402">
        <v>28431000</v>
      </c>
      <c r="I154" s="401">
        <f t="shared" si="24"/>
        <v>0</v>
      </c>
      <c r="J154" s="402">
        <v>28273655.090000004</v>
      </c>
      <c r="K154" s="402">
        <v>28212183.859999999</v>
      </c>
      <c r="L154" s="401">
        <f t="shared" si="25"/>
        <v>-61471.230000004172</v>
      </c>
      <c r="M154" s="402">
        <v>28880658.695169341</v>
      </c>
      <c r="N154" s="402">
        <v>28793027.464086115</v>
      </c>
      <c r="O154" s="401">
        <f t="shared" si="26"/>
        <v>-87631.231083225459</v>
      </c>
      <c r="P154" s="402">
        <v>707832.52</v>
      </c>
      <c r="Q154" s="402">
        <v>707867.58</v>
      </c>
      <c r="R154" s="401">
        <f t="shared" si="27"/>
        <v>35.059999999939464</v>
      </c>
      <c r="S154" s="402">
        <v>735000</v>
      </c>
      <c r="T154" s="402">
        <v>735000</v>
      </c>
      <c r="U154" s="402">
        <v>721416.26</v>
      </c>
      <c r="V154" s="402">
        <v>721433.79</v>
      </c>
      <c r="W154" s="402">
        <v>744011.6568764206</v>
      </c>
      <c r="X154" s="402">
        <v>743010.62107647222</v>
      </c>
      <c r="Y154" s="402">
        <v>29624670.35204576</v>
      </c>
      <c r="Z154" s="402">
        <v>29536038.085162587</v>
      </c>
      <c r="AA154" s="401">
        <f t="shared" si="28"/>
        <v>-88632.266883172095</v>
      </c>
      <c r="AB154" s="401">
        <f t="shared" si="30"/>
        <v>3082.0505984234042</v>
      </c>
      <c r="AC154" s="401">
        <f t="shared" si="29"/>
        <v>3072.829596875009</v>
      </c>
      <c r="AD154" s="402">
        <f t="shared" si="31"/>
        <v>-9.2210015483951793</v>
      </c>
      <c r="AE154" s="403">
        <f t="shared" si="32"/>
        <v>-2.991839768338684E-3</v>
      </c>
      <c r="AF154" s="355">
        <v>2</v>
      </c>
    </row>
    <row r="155" spans="1:32">
      <c r="A155" s="397">
        <v>483</v>
      </c>
      <c r="B155" s="397" t="s">
        <v>153</v>
      </c>
      <c r="C155" s="402">
        <v>1076</v>
      </c>
      <c r="D155" s="402">
        <v>3948000</v>
      </c>
      <c r="E155" s="402">
        <v>4056514.65</v>
      </c>
      <c r="F155" s="401">
        <f t="shared" si="23"/>
        <v>108514.64999999991</v>
      </c>
      <c r="G155" s="402">
        <v>4134000</v>
      </c>
      <c r="H155" s="402">
        <v>4134000</v>
      </c>
      <c r="I155" s="401">
        <f t="shared" si="24"/>
        <v>0</v>
      </c>
      <c r="J155" s="402">
        <v>4041000</v>
      </c>
      <c r="K155" s="402">
        <v>4095257.3250000002</v>
      </c>
      <c r="L155" s="401">
        <f t="shared" si="25"/>
        <v>54257.325000000186</v>
      </c>
      <c r="M155" s="402">
        <v>4127755.7293417244</v>
      </c>
      <c r="N155" s="402">
        <v>4179572.1031865147</v>
      </c>
      <c r="O155" s="401">
        <f t="shared" si="26"/>
        <v>51816.373844790272</v>
      </c>
      <c r="P155" s="402">
        <v>85000</v>
      </c>
      <c r="Q155" s="402">
        <v>93826</v>
      </c>
      <c r="R155" s="401">
        <f t="shared" si="27"/>
        <v>8826</v>
      </c>
      <c r="S155" s="402">
        <v>108000</v>
      </c>
      <c r="T155" s="402">
        <v>108000</v>
      </c>
      <c r="U155" s="402">
        <v>96500</v>
      </c>
      <c r="V155" s="402">
        <v>100913</v>
      </c>
      <c r="W155" s="402">
        <v>99522.465557644333</v>
      </c>
      <c r="X155" s="402">
        <v>103931.13248090312</v>
      </c>
      <c r="Y155" s="402">
        <v>4227278.194899369</v>
      </c>
      <c r="Z155" s="402">
        <v>4283503.2356674178</v>
      </c>
      <c r="AA155" s="401">
        <f t="shared" si="28"/>
        <v>56225.040768048726</v>
      </c>
      <c r="AB155" s="401">
        <f t="shared" si="30"/>
        <v>3928.6972071555474</v>
      </c>
      <c r="AC155" s="401">
        <f t="shared" si="29"/>
        <v>3980.9509625161877</v>
      </c>
      <c r="AD155" s="402">
        <f t="shared" si="31"/>
        <v>52.253755360640298</v>
      </c>
      <c r="AE155" s="403">
        <f t="shared" si="32"/>
        <v>1.3300530075330755E-2</v>
      </c>
      <c r="AF155" s="355">
        <v>17</v>
      </c>
    </row>
    <row r="156" spans="1:32">
      <c r="A156" s="397">
        <v>484</v>
      </c>
      <c r="B156" s="397" t="s">
        <v>154</v>
      </c>
      <c r="C156" s="402">
        <v>3055</v>
      </c>
      <c r="D156" s="402">
        <v>14539588.550000001</v>
      </c>
      <c r="E156" s="402">
        <v>14539588.550000001</v>
      </c>
      <c r="F156" s="401">
        <f t="shared" si="23"/>
        <v>0</v>
      </c>
      <c r="G156" s="402">
        <v>15012000</v>
      </c>
      <c r="H156" s="402">
        <v>15012000</v>
      </c>
      <c r="I156" s="401">
        <f t="shared" si="24"/>
        <v>0</v>
      </c>
      <c r="J156" s="402">
        <v>14775794.275</v>
      </c>
      <c r="K156" s="402">
        <v>14775794.275</v>
      </c>
      <c r="L156" s="401">
        <f t="shared" si="25"/>
        <v>0</v>
      </c>
      <c r="M156" s="402">
        <v>15093013.975304602</v>
      </c>
      <c r="N156" s="402">
        <v>15080004.17390451</v>
      </c>
      <c r="O156" s="401">
        <f t="shared" si="26"/>
        <v>-13009.801400091499</v>
      </c>
      <c r="P156" s="402">
        <v>349566.1</v>
      </c>
      <c r="Q156" s="402">
        <v>349566.1</v>
      </c>
      <c r="R156" s="401">
        <f t="shared" si="27"/>
        <v>0</v>
      </c>
      <c r="S156" s="402">
        <v>368000</v>
      </c>
      <c r="T156" s="402">
        <v>368000</v>
      </c>
      <c r="U156" s="402">
        <v>358783.05</v>
      </c>
      <c r="V156" s="402">
        <v>358783.05</v>
      </c>
      <c r="W156" s="402">
        <v>370020.45322581951</v>
      </c>
      <c r="X156" s="402">
        <v>369513.62759458635</v>
      </c>
      <c r="Y156" s="402">
        <v>15463034.428530421</v>
      </c>
      <c r="Z156" s="402">
        <v>15449517.801499097</v>
      </c>
      <c r="AA156" s="401">
        <f t="shared" si="28"/>
        <v>-13516.627031324431</v>
      </c>
      <c r="AB156" s="401">
        <f t="shared" si="30"/>
        <v>5061.549731106521</v>
      </c>
      <c r="AC156" s="401">
        <f t="shared" si="29"/>
        <v>5057.1253032730265</v>
      </c>
      <c r="AD156" s="402">
        <f t="shared" si="31"/>
        <v>-4.4244278334945193</v>
      </c>
      <c r="AE156" s="403">
        <f t="shared" si="32"/>
        <v>-8.7412513331708026E-4</v>
      </c>
      <c r="AF156" s="355">
        <v>4</v>
      </c>
    </row>
    <row r="157" spans="1:32">
      <c r="A157" s="397">
        <v>489</v>
      </c>
      <c r="B157" s="397" t="s">
        <v>155</v>
      </c>
      <c r="C157" s="402">
        <v>1835</v>
      </c>
      <c r="D157" s="402">
        <v>8484335.2899999972</v>
      </c>
      <c r="E157" s="402">
        <v>8484335.2899999972</v>
      </c>
      <c r="F157" s="401">
        <f t="shared" si="23"/>
        <v>0</v>
      </c>
      <c r="G157" s="402">
        <v>8730000</v>
      </c>
      <c r="H157" s="402">
        <v>8730000</v>
      </c>
      <c r="I157" s="401">
        <f t="shared" si="24"/>
        <v>0</v>
      </c>
      <c r="J157" s="402">
        <v>8607167.6449999996</v>
      </c>
      <c r="K157" s="402">
        <v>8607167.6449999996</v>
      </c>
      <c r="L157" s="401">
        <f t="shared" si="25"/>
        <v>0</v>
      </c>
      <c r="M157" s="402">
        <v>8791953.8629184514</v>
      </c>
      <c r="N157" s="402">
        <v>8784375.4180920906</v>
      </c>
      <c r="O157" s="401">
        <f t="shared" si="26"/>
        <v>-7578.4448263607919</v>
      </c>
      <c r="P157" s="402">
        <v>303365.7</v>
      </c>
      <c r="Q157" s="402">
        <v>303365.7</v>
      </c>
      <c r="R157" s="401">
        <f t="shared" si="27"/>
        <v>0</v>
      </c>
      <c r="S157" s="402">
        <v>329000</v>
      </c>
      <c r="T157" s="402">
        <v>329000</v>
      </c>
      <c r="U157" s="402">
        <v>316182.84999999998</v>
      </c>
      <c r="V157" s="402">
        <v>316182.84999999998</v>
      </c>
      <c r="W157" s="402">
        <v>326085.97719215357</v>
      </c>
      <c r="X157" s="402">
        <v>325639.32963582012</v>
      </c>
      <c r="Y157" s="402">
        <v>9118039.8401106056</v>
      </c>
      <c r="Z157" s="402">
        <v>9110014.7477279101</v>
      </c>
      <c r="AA157" s="401">
        <f t="shared" si="28"/>
        <v>-8025.0923826955259</v>
      </c>
      <c r="AB157" s="401">
        <f t="shared" si="30"/>
        <v>4968.95904093221</v>
      </c>
      <c r="AC157" s="401">
        <f t="shared" si="29"/>
        <v>4964.5856935846923</v>
      </c>
      <c r="AD157" s="402">
        <f t="shared" si="31"/>
        <v>-4.3733473475176652</v>
      </c>
      <c r="AE157" s="403">
        <f t="shared" si="32"/>
        <v>-8.8013350713738142E-4</v>
      </c>
      <c r="AF157" s="355">
        <v>8</v>
      </c>
    </row>
    <row r="158" spans="1:32">
      <c r="A158" s="397">
        <v>491</v>
      </c>
      <c r="B158" s="397" t="s">
        <v>156</v>
      </c>
      <c r="C158" s="402">
        <v>52122</v>
      </c>
      <c r="D158" s="402">
        <v>231040780.40000001</v>
      </c>
      <c r="E158" s="402">
        <v>232053839.09999999</v>
      </c>
      <c r="F158" s="401">
        <f t="shared" si="23"/>
        <v>1013058.6999999881</v>
      </c>
      <c r="G158" s="402">
        <v>226662000</v>
      </c>
      <c r="H158" s="402">
        <v>226662000</v>
      </c>
      <c r="I158" s="401">
        <f t="shared" si="24"/>
        <v>0</v>
      </c>
      <c r="J158" s="402">
        <v>228851390.19999999</v>
      </c>
      <c r="K158" s="402">
        <v>229357919.55000001</v>
      </c>
      <c r="L158" s="401">
        <f t="shared" si="25"/>
        <v>506529.35000002384</v>
      </c>
      <c r="M158" s="402">
        <v>233764572.39937353</v>
      </c>
      <c r="N158" s="402">
        <v>234080031.14824462</v>
      </c>
      <c r="O158" s="401">
        <f t="shared" si="26"/>
        <v>315458.74887108803</v>
      </c>
      <c r="P158" s="402">
        <v>5429783.129999999</v>
      </c>
      <c r="Q158" s="402">
        <v>5407718.049999997</v>
      </c>
      <c r="R158" s="401">
        <f t="shared" si="27"/>
        <v>-22065.080000001937</v>
      </c>
      <c r="S158" s="402">
        <v>5527000</v>
      </c>
      <c r="T158" s="402">
        <v>5527000</v>
      </c>
      <c r="U158" s="402">
        <v>5478391.5649999995</v>
      </c>
      <c r="V158" s="402">
        <v>5467359.0249999985</v>
      </c>
      <c r="W158" s="402">
        <v>5649979.6460000174</v>
      </c>
      <c r="X158" s="402">
        <v>5630878.2332101529</v>
      </c>
      <c r="Y158" s="402">
        <v>239414552.04537356</v>
      </c>
      <c r="Z158" s="402">
        <v>239710909.38145477</v>
      </c>
      <c r="AA158" s="401">
        <f t="shared" si="28"/>
        <v>296357.3360812068</v>
      </c>
      <c r="AB158" s="401">
        <f t="shared" si="30"/>
        <v>4593.3492967532629</v>
      </c>
      <c r="AC158" s="401">
        <f t="shared" si="29"/>
        <v>4599.0351364386397</v>
      </c>
      <c r="AD158" s="402">
        <f t="shared" si="31"/>
        <v>5.6858396853767772</v>
      </c>
      <c r="AE158" s="403">
        <f t="shared" si="32"/>
        <v>1.2378417834227682E-3</v>
      </c>
      <c r="AF158" s="355">
        <v>10</v>
      </c>
    </row>
    <row r="159" spans="1:32">
      <c r="A159" s="397">
        <v>494</v>
      </c>
      <c r="B159" s="397" t="s">
        <v>157</v>
      </c>
      <c r="C159" s="402">
        <v>8909</v>
      </c>
      <c r="D159" s="402">
        <v>32608017.799999997</v>
      </c>
      <c r="E159" s="402">
        <v>34292120.670000002</v>
      </c>
      <c r="F159" s="401">
        <f t="shared" si="23"/>
        <v>1684102.8700000048</v>
      </c>
      <c r="G159" s="402">
        <v>33392000</v>
      </c>
      <c r="H159" s="402">
        <v>33392000</v>
      </c>
      <c r="I159" s="401">
        <f t="shared" si="24"/>
        <v>0</v>
      </c>
      <c r="J159" s="402">
        <v>33000008.899999999</v>
      </c>
      <c r="K159" s="402">
        <v>33842060.335000001</v>
      </c>
      <c r="L159" s="401">
        <f t="shared" si="25"/>
        <v>842051.43500000238</v>
      </c>
      <c r="M159" s="402">
        <v>33708482.010715879</v>
      </c>
      <c r="N159" s="402">
        <v>34538814.063538946</v>
      </c>
      <c r="O159" s="401">
        <f t="shared" si="26"/>
        <v>830332.05282306671</v>
      </c>
      <c r="P159" s="402">
        <v>628493.27</v>
      </c>
      <c r="Q159" s="402">
        <v>628493.27</v>
      </c>
      <c r="R159" s="401">
        <f t="shared" si="27"/>
        <v>0</v>
      </c>
      <c r="S159" s="402">
        <v>646000</v>
      </c>
      <c r="T159" s="402">
        <v>646000</v>
      </c>
      <c r="U159" s="402">
        <v>637246.63500000001</v>
      </c>
      <c r="V159" s="402">
        <v>637246.63500000001</v>
      </c>
      <c r="W159" s="402">
        <v>657205.7645959818</v>
      </c>
      <c r="X159" s="402">
        <v>656305.57455624861</v>
      </c>
      <c r="Y159" s="402">
        <v>34365687.775311865</v>
      </c>
      <c r="Z159" s="402">
        <v>35195119.638095193</v>
      </c>
      <c r="AA159" s="401">
        <f t="shared" si="28"/>
        <v>829431.8627833277</v>
      </c>
      <c r="AB159" s="401">
        <f t="shared" si="30"/>
        <v>3857.4124789888724</v>
      </c>
      <c r="AC159" s="401">
        <f t="shared" si="29"/>
        <v>3950.5129237956216</v>
      </c>
      <c r="AD159" s="402">
        <f t="shared" si="31"/>
        <v>93.100444806749238</v>
      </c>
      <c r="AE159" s="403">
        <f t="shared" si="32"/>
        <v>2.4135465240977618E-2</v>
      </c>
      <c r="AF159" s="355">
        <v>17</v>
      </c>
    </row>
    <row r="160" spans="1:32">
      <c r="A160" s="397">
        <v>495</v>
      </c>
      <c r="B160" s="397" t="s">
        <v>158</v>
      </c>
      <c r="C160" s="402">
        <v>1488</v>
      </c>
      <c r="D160" s="402">
        <v>7230506.7899999991</v>
      </c>
      <c r="E160" s="402">
        <v>7230506.7899999991</v>
      </c>
      <c r="F160" s="401">
        <f t="shared" si="23"/>
        <v>0</v>
      </c>
      <c r="G160" s="402">
        <v>7305000</v>
      </c>
      <c r="H160" s="402">
        <v>7305000</v>
      </c>
      <c r="I160" s="401">
        <f t="shared" si="24"/>
        <v>0</v>
      </c>
      <c r="J160" s="402">
        <v>7267753.3949999996</v>
      </c>
      <c r="K160" s="402">
        <v>7267753.3949999996</v>
      </c>
      <c r="L160" s="401">
        <f t="shared" si="25"/>
        <v>0</v>
      </c>
      <c r="M160" s="402">
        <v>7423783.894000004</v>
      </c>
      <c r="N160" s="402">
        <v>7417384.7775441268</v>
      </c>
      <c r="O160" s="401">
        <f t="shared" si="26"/>
        <v>-6399.1164558771998</v>
      </c>
      <c r="P160" s="402">
        <v>141390.96</v>
      </c>
      <c r="Q160" s="402">
        <v>141390.96</v>
      </c>
      <c r="R160" s="401">
        <f t="shared" si="27"/>
        <v>0</v>
      </c>
      <c r="S160" s="402">
        <v>145000</v>
      </c>
      <c r="T160" s="402">
        <v>145000</v>
      </c>
      <c r="U160" s="402">
        <v>143195.47999999998</v>
      </c>
      <c r="V160" s="402">
        <v>143195.47999999998</v>
      </c>
      <c r="W160" s="402">
        <v>147680.48939181707</v>
      </c>
      <c r="X160" s="402">
        <v>147478.20798654793</v>
      </c>
      <c r="Y160" s="402">
        <v>7571464.3833918208</v>
      </c>
      <c r="Z160" s="402">
        <v>7564862.9855306745</v>
      </c>
      <c r="AA160" s="401">
        <f t="shared" si="28"/>
        <v>-6601.3978611463681</v>
      </c>
      <c r="AB160" s="401">
        <f t="shared" si="30"/>
        <v>5088.3497200213851</v>
      </c>
      <c r="AC160" s="401">
        <f t="shared" si="29"/>
        <v>5083.9132967276037</v>
      </c>
      <c r="AD160" s="402">
        <f t="shared" si="31"/>
        <v>-4.436423293781445</v>
      </c>
      <c r="AE160" s="403">
        <f t="shared" si="32"/>
        <v>-8.7187861249497605E-4</v>
      </c>
      <c r="AF160" s="355">
        <v>13</v>
      </c>
    </row>
    <row r="161" spans="1:32">
      <c r="A161" s="397">
        <v>498</v>
      </c>
      <c r="B161" s="397" t="s">
        <v>159</v>
      </c>
      <c r="C161" s="402">
        <v>2321</v>
      </c>
      <c r="D161" s="402">
        <v>10472295.809999999</v>
      </c>
      <c r="E161" s="402">
        <v>10605731.249999998</v>
      </c>
      <c r="F161" s="401">
        <f t="shared" si="23"/>
        <v>133435.43999999948</v>
      </c>
      <c r="G161" s="402">
        <v>11443000</v>
      </c>
      <c r="H161" s="402">
        <v>11443000</v>
      </c>
      <c r="I161" s="401">
        <f t="shared" si="24"/>
        <v>0</v>
      </c>
      <c r="J161" s="402">
        <v>10957647.904999999</v>
      </c>
      <c r="K161" s="402">
        <v>11024365.625</v>
      </c>
      <c r="L161" s="401">
        <f t="shared" si="25"/>
        <v>66717.720000000671</v>
      </c>
      <c r="M161" s="402">
        <v>11192896.292990122</v>
      </c>
      <c r="N161" s="402">
        <v>11251339.626522338</v>
      </c>
      <c r="O161" s="401">
        <f t="shared" si="26"/>
        <v>58443.333532216027</v>
      </c>
      <c r="P161" s="402">
        <v>312843</v>
      </c>
      <c r="Q161" s="402">
        <v>312843</v>
      </c>
      <c r="R161" s="401">
        <f t="shared" si="27"/>
        <v>0</v>
      </c>
      <c r="S161" s="402">
        <v>339000</v>
      </c>
      <c r="T161" s="402">
        <v>339000</v>
      </c>
      <c r="U161" s="402">
        <v>325921.5</v>
      </c>
      <c r="V161" s="402">
        <v>325921.5</v>
      </c>
      <c r="W161" s="402">
        <v>336129.65034451586</v>
      </c>
      <c r="X161" s="402">
        <v>335669.24573518441</v>
      </c>
      <c r="Y161" s="402">
        <v>11529025.943334637</v>
      </c>
      <c r="Z161" s="402">
        <v>11587008.872257523</v>
      </c>
      <c r="AA161" s="401">
        <f t="shared" si="28"/>
        <v>57982.928922886029</v>
      </c>
      <c r="AB161" s="401">
        <f t="shared" si="30"/>
        <v>4967.2666709757159</v>
      </c>
      <c r="AC161" s="401">
        <f t="shared" si="29"/>
        <v>4992.2485447038016</v>
      </c>
      <c r="AD161" s="402">
        <f t="shared" si="31"/>
        <v>24.981873728085702</v>
      </c>
      <c r="AE161" s="403">
        <f t="shared" si="32"/>
        <v>5.0292998912374745E-3</v>
      </c>
      <c r="AF161" s="355">
        <v>19</v>
      </c>
    </row>
    <row r="162" spans="1:32">
      <c r="A162" s="397">
        <v>499</v>
      </c>
      <c r="B162" s="397" t="s">
        <v>160</v>
      </c>
      <c r="C162" s="402">
        <v>19536</v>
      </c>
      <c r="D162" s="402">
        <v>62659359.340000018</v>
      </c>
      <c r="E162" s="402">
        <v>62659359.340000018</v>
      </c>
      <c r="F162" s="401">
        <f t="shared" si="23"/>
        <v>0</v>
      </c>
      <c r="G162" s="402">
        <v>64375000</v>
      </c>
      <c r="H162" s="402">
        <v>64375000</v>
      </c>
      <c r="I162" s="401">
        <f t="shared" si="24"/>
        <v>0</v>
      </c>
      <c r="J162" s="402">
        <v>63517179.670000009</v>
      </c>
      <c r="K162" s="402">
        <v>63517179.670000009</v>
      </c>
      <c r="L162" s="401">
        <f t="shared" si="25"/>
        <v>0</v>
      </c>
      <c r="M162" s="402">
        <v>64880822.146614745</v>
      </c>
      <c r="N162" s="402">
        <v>64824896.497027248</v>
      </c>
      <c r="O162" s="401">
        <f t="shared" si="26"/>
        <v>-55925.649587497115</v>
      </c>
      <c r="P162" s="402">
        <v>1489496.4</v>
      </c>
      <c r="Q162" s="402">
        <v>1489496.4</v>
      </c>
      <c r="R162" s="401">
        <f t="shared" si="27"/>
        <v>0</v>
      </c>
      <c r="S162" s="402">
        <v>1491000</v>
      </c>
      <c r="T162" s="402">
        <v>1491000</v>
      </c>
      <c r="U162" s="402">
        <v>1490248.2</v>
      </c>
      <c r="V162" s="402">
        <v>1490248.2</v>
      </c>
      <c r="W162" s="402">
        <v>1536924.0948895488</v>
      </c>
      <c r="X162" s="402">
        <v>1534818.9341673262</v>
      </c>
      <c r="Y162" s="402">
        <v>66417746.241504297</v>
      </c>
      <c r="Z162" s="402">
        <v>66359715.431194574</v>
      </c>
      <c r="AA162" s="401">
        <f t="shared" si="28"/>
        <v>-58030.81030972302</v>
      </c>
      <c r="AB162" s="401">
        <f t="shared" si="30"/>
        <v>3399.7617854987866</v>
      </c>
      <c r="AC162" s="401">
        <f t="shared" si="29"/>
        <v>3396.7913304256026</v>
      </c>
      <c r="AD162" s="402">
        <f t="shared" si="31"/>
        <v>-2.9704550731839845</v>
      </c>
      <c r="AE162" s="403">
        <f t="shared" si="32"/>
        <v>-8.7372447265395166E-4</v>
      </c>
      <c r="AF162" s="355">
        <v>15</v>
      </c>
    </row>
    <row r="163" spans="1:32">
      <c r="A163" s="397">
        <v>500</v>
      </c>
      <c r="B163" s="397" t="s">
        <v>161</v>
      </c>
      <c r="C163" s="402">
        <v>10426</v>
      </c>
      <c r="D163" s="402">
        <v>25595939.870000005</v>
      </c>
      <c r="E163" s="402">
        <v>25595939.870000005</v>
      </c>
      <c r="F163" s="401">
        <f t="shared" si="23"/>
        <v>0</v>
      </c>
      <c r="G163" s="402">
        <v>28622000</v>
      </c>
      <c r="H163" s="402">
        <v>28622000</v>
      </c>
      <c r="I163" s="401">
        <f t="shared" si="24"/>
        <v>0</v>
      </c>
      <c r="J163" s="402">
        <v>27108969.935000002</v>
      </c>
      <c r="K163" s="402">
        <v>27108969.935000002</v>
      </c>
      <c r="L163" s="401">
        <f t="shared" si="25"/>
        <v>0</v>
      </c>
      <c r="M163" s="402">
        <v>27690969.058586691</v>
      </c>
      <c r="N163" s="402">
        <v>27667100.134287152</v>
      </c>
      <c r="O163" s="401">
        <f t="shared" si="26"/>
        <v>-23868.924299538136</v>
      </c>
      <c r="P163" s="402">
        <v>999808.83</v>
      </c>
      <c r="Q163" s="402">
        <v>999808.83</v>
      </c>
      <c r="R163" s="401">
        <f t="shared" si="27"/>
        <v>0</v>
      </c>
      <c r="S163" s="402">
        <v>953000</v>
      </c>
      <c r="T163" s="402">
        <v>953000</v>
      </c>
      <c r="U163" s="402">
        <v>976404.41500000004</v>
      </c>
      <c r="V163" s="402">
        <v>976404.41500000004</v>
      </c>
      <c r="W163" s="402">
        <v>1006986.2669654855</v>
      </c>
      <c r="X163" s="402">
        <v>1005606.974426523</v>
      </c>
      <c r="Y163" s="402">
        <v>28697955.325552177</v>
      </c>
      <c r="Z163" s="402">
        <v>28672707.108713675</v>
      </c>
      <c r="AA163" s="401">
        <f t="shared" si="28"/>
        <v>-25248.216838501394</v>
      </c>
      <c r="AB163" s="401">
        <f t="shared" si="30"/>
        <v>2752.5374377088219</v>
      </c>
      <c r="AC163" s="401">
        <f t="shared" si="29"/>
        <v>2750.1157786987987</v>
      </c>
      <c r="AD163" s="402">
        <f t="shared" si="31"/>
        <v>-2.421659010023177</v>
      </c>
      <c r="AE163" s="403">
        <f t="shared" si="32"/>
        <v>-8.7979148869958188E-4</v>
      </c>
      <c r="AF163" s="355">
        <v>13</v>
      </c>
    </row>
    <row r="164" spans="1:32">
      <c r="A164" s="397">
        <v>503</v>
      </c>
      <c r="B164" s="397" t="s">
        <v>162</v>
      </c>
      <c r="C164" s="402">
        <v>7594</v>
      </c>
      <c r="D164" s="402">
        <v>30992566.890000001</v>
      </c>
      <c r="E164" s="402">
        <v>30992566.890000001</v>
      </c>
      <c r="F164" s="401">
        <f t="shared" si="23"/>
        <v>0</v>
      </c>
      <c r="G164" s="402">
        <v>31012000</v>
      </c>
      <c r="H164" s="402">
        <v>31012000</v>
      </c>
      <c r="I164" s="401">
        <f t="shared" si="24"/>
        <v>0</v>
      </c>
      <c r="J164" s="402">
        <v>31002283.445</v>
      </c>
      <c r="K164" s="402">
        <v>31002283.445</v>
      </c>
      <c r="L164" s="401">
        <f t="shared" si="25"/>
        <v>0</v>
      </c>
      <c r="M164" s="402">
        <v>31667867.634935621</v>
      </c>
      <c r="N164" s="402">
        <v>31640570.723306894</v>
      </c>
      <c r="O164" s="401">
        <f t="shared" si="26"/>
        <v>-27296.91162872687</v>
      </c>
      <c r="P164" s="402">
        <v>555911.76</v>
      </c>
      <c r="Q164" s="402">
        <v>555911.76</v>
      </c>
      <c r="R164" s="401">
        <f t="shared" si="27"/>
        <v>0</v>
      </c>
      <c r="S164" s="402">
        <v>582000</v>
      </c>
      <c r="T164" s="402">
        <v>582000</v>
      </c>
      <c r="U164" s="402">
        <v>568955.88</v>
      </c>
      <c r="V164" s="402">
        <v>568955.88</v>
      </c>
      <c r="W164" s="402">
        <v>586776.08260227181</v>
      </c>
      <c r="X164" s="402">
        <v>585972.36173801997</v>
      </c>
      <c r="Y164" s="402">
        <v>32254643.717537895</v>
      </c>
      <c r="Z164" s="402">
        <v>32226543.085044913</v>
      </c>
      <c r="AA164" s="401">
        <f t="shared" si="28"/>
        <v>-28100.632492981851</v>
      </c>
      <c r="AB164" s="401">
        <f t="shared" si="30"/>
        <v>4247.3852669920852</v>
      </c>
      <c r="AC164" s="401">
        <f t="shared" si="29"/>
        <v>4243.6848940011741</v>
      </c>
      <c r="AD164" s="402">
        <f t="shared" si="31"/>
        <v>-3.7003729909110916</v>
      </c>
      <c r="AE164" s="403">
        <f t="shared" si="32"/>
        <v>-8.7121199474603423E-4</v>
      </c>
      <c r="AF164" s="355">
        <v>2</v>
      </c>
    </row>
    <row r="165" spans="1:32">
      <c r="A165" s="397">
        <v>504</v>
      </c>
      <c r="B165" s="397" t="s">
        <v>163</v>
      </c>
      <c r="C165" s="402">
        <v>1816</v>
      </c>
      <c r="D165" s="402">
        <v>7849158.540000001</v>
      </c>
      <c r="E165" s="402">
        <v>7815337.540000001</v>
      </c>
      <c r="F165" s="401">
        <f t="shared" si="23"/>
        <v>-33821</v>
      </c>
      <c r="G165" s="402">
        <v>7268000</v>
      </c>
      <c r="H165" s="402">
        <v>7268000</v>
      </c>
      <c r="I165" s="401">
        <f t="shared" si="24"/>
        <v>0</v>
      </c>
      <c r="J165" s="402">
        <v>7558579.2700000005</v>
      </c>
      <c r="K165" s="402">
        <v>7541668.7700000005</v>
      </c>
      <c r="L165" s="401">
        <f t="shared" si="25"/>
        <v>-16910.5</v>
      </c>
      <c r="M165" s="402">
        <v>7720853.4737505792</v>
      </c>
      <c r="N165" s="402">
        <v>7696939.6306653228</v>
      </c>
      <c r="O165" s="401">
        <f t="shared" si="26"/>
        <v>-23913.843085256405</v>
      </c>
      <c r="P165" s="402">
        <v>188117.99999999994</v>
      </c>
      <c r="Q165" s="402">
        <v>187042</v>
      </c>
      <c r="R165" s="401">
        <f t="shared" si="27"/>
        <v>-1075.9999999999418</v>
      </c>
      <c r="S165" s="402">
        <v>249000</v>
      </c>
      <c r="T165" s="402">
        <v>249000</v>
      </c>
      <c r="U165" s="402">
        <v>218558.99999999997</v>
      </c>
      <c r="V165" s="402">
        <v>218021</v>
      </c>
      <c r="W165" s="402">
        <v>225404.4616560952</v>
      </c>
      <c r="X165" s="402">
        <v>224541.62927094605</v>
      </c>
      <c r="Y165" s="402">
        <v>7946257.9354066746</v>
      </c>
      <c r="Z165" s="402">
        <v>7921481.2599362684</v>
      </c>
      <c r="AA165" s="401">
        <f t="shared" si="28"/>
        <v>-24776.67547040619</v>
      </c>
      <c r="AB165" s="401">
        <f t="shared" si="30"/>
        <v>4375.6926957085216</v>
      </c>
      <c r="AC165" s="401">
        <f t="shared" si="29"/>
        <v>4362.0491519472844</v>
      </c>
      <c r="AD165" s="402">
        <f t="shared" si="31"/>
        <v>-13.643543761237197</v>
      </c>
      <c r="AE165" s="403">
        <f t="shared" si="32"/>
        <v>-3.1180306091006249E-3</v>
      </c>
      <c r="AF165" s="355">
        <v>1</v>
      </c>
    </row>
    <row r="166" spans="1:32">
      <c r="A166" s="397">
        <v>505</v>
      </c>
      <c r="B166" s="397" t="s">
        <v>164</v>
      </c>
      <c r="C166" s="402">
        <v>20837</v>
      </c>
      <c r="D166" s="402">
        <v>65197115.970000006</v>
      </c>
      <c r="E166" s="402">
        <v>65197115.970000006</v>
      </c>
      <c r="F166" s="401">
        <f t="shared" si="23"/>
        <v>0</v>
      </c>
      <c r="G166" s="402">
        <v>71494000</v>
      </c>
      <c r="H166" s="402">
        <v>71494000</v>
      </c>
      <c r="I166" s="401">
        <f t="shared" si="24"/>
        <v>0</v>
      </c>
      <c r="J166" s="402">
        <v>68345557.984999999</v>
      </c>
      <c r="K166" s="402">
        <v>68345557.984999999</v>
      </c>
      <c r="L166" s="401">
        <f t="shared" si="25"/>
        <v>0</v>
      </c>
      <c r="M166" s="402">
        <v>69812860.318644091</v>
      </c>
      <c r="N166" s="402">
        <v>69752683.37523146</v>
      </c>
      <c r="O166" s="401">
        <f t="shared" si="26"/>
        <v>-60176.94341263175</v>
      </c>
      <c r="P166" s="402">
        <v>1890260.6</v>
      </c>
      <c r="Q166" s="402">
        <v>1890260.6</v>
      </c>
      <c r="R166" s="401">
        <f t="shared" si="27"/>
        <v>0</v>
      </c>
      <c r="S166" s="402">
        <v>1878000</v>
      </c>
      <c r="T166" s="402">
        <v>1878000</v>
      </c>
      <c r="U166" s="402">
        <v>1884130.3</v>
      </c>
      <c r="V166" s="402">
        <v>1884130.3</v>
      </c>
      <c r="W166" s="402">
        <v>1943142.9314804571</v>
      </c>
      <c r="X166" s="402">
        <v>1940481.3633583754</v>
      </c>
      <c r="Y166" s="402">
        <v>71756003.250124544</v>
      </c>
      <c r="Z166" s="402">
        <v>71693164.738589838</v>
      </c>
      <c r="AA166" s="401">
        <f t="shared" si="28"/>
        <v>-62838.511534705758</v>
      </c>
      <c r="AB166" s="401">
        <f t="shared" si="30"/>
        <v>3443.6820679620168</v>
      </c>
      <c r="AC166" s="401">
        <f t="shared" si="29"/>
        <v>3440.6663501746816</v>
      </c>
      <c r="AD166" s="402">
        <f t="shared" si="31"/>
        <v>-3.0157177873352339</v>
      </c>
      <c r="AE166" s="403">
        <f t="shared" si="32"/>
        <v>-8.7572479915950727E-4</v>
      </c>
      <c r="AF166" s="355">
        <v>1</v>
      </c>
    </row>
    <row r="167" spans="1:32">
      <c r="A167" s="397">
        <v>507</v>
      </c>
      <c r="B167" s="397" t="s">
        <v>165</v>
      </c>
      <c r="C167" s="402">
        <v>5635</v>
      </c>
      <c r="D167" s="402">
        <v>29374864.810000006</v>
      </c>
      <c r="E167" s="402">
        <v>29374864.810000006</v>
      </c>
      <c r="F167" s="401">
        <f t="shared" si="23"/>
        <v>0</v>
      </c>
      <c r="G167" s="402">
        <v>26879000</v>
      </c>
      <c r="H167" s="402">
        <v>26879000</v>
      </c>
      <c r="I167" s="401">
        <f t="shared" si="24"/>
        <v>0</v>
      </c>
      <c r="J167" s="402">
        <v>28126932.405000001</v>
      </c>
      <c r="K167" s="402">
        <v>28126932.405000001</v>
      </c>
      <c r="L167" s="401">
        <f t="shared" si="25"/>
        <v>0</v>
      </c>
      <c r="M167" s="402">
        <v>28730786.038986925</v>
      </c>
      <c r="N167" s="402">
        <v>28706020.818398949</v>
      </c>
      <c r="O167" s="401">
        <f t="shared" si="26"/>
        <v>-24765.220587976277</v>
      </c>
      <c r="P167" s="402">
        <v>626145.61</v>
      </c>
      <c r="Q167" s="402">
        <v>626145.61</v>
      </c>
      <c r="R167" s="401">
        <f t="shared" si="27"/>
        <v>0</v>
      </c>
      <c r="S167" s="402">
        <v>532000</v>
      </c>
      <c r="T167" s="402">
        <v>532000</v>
      </c>
      <c r="U167" s="402">
        <v>579072.80499999993</v>
      </c>
      <c r="V167" s="402">
        <v>579072.80499999993</v>
      </c>
      <c r="W167" s="402">
        <v>597209.87866301544</v>
      </c>
      <c r="X167" s="402">
        <v>596391.86638533359</v>
      </c>
      <c r="Y167" s="402">
        <v>29327995.91764994</v>
      </c>
      <c r="Z167" s="402">
        <v>29302412.684784282</v>
      </c>
      <c r="AA167" s="401">
        <f t="shared" si="28"/>
        <v>-25583.232865657657</v>
      </c>
      <c r="AB167" s="401">
        <f t="shared" si="30"/>
        <v>5204.6132950576648</v>
      </c>
      <c r="AC167" s="401">
        <f t="shared" si="29"/>
        <v>5200.0732359865633</v>
      </c>
      <c r="AD167" s="402">
        <f t="shared" si="31"/>
        <v>-4.5400590711014956</v>
      </c>
      <c r="AE167" s="403">
        <f t="shared" si="32"/>
        <v>-8.7231438989189948E-4</v>
      </c>
      <c r="AF167" s="355">
        <v>10</v>
      </c>
    </row>
    <row r="168" spans="1:32">
      <c r="A168" s="397">
        <v>508</v>
      </c>
      <c r="B168" s="397" t="s">
        <v>166</v>
      </c>
      <c r="C168" s="402">
        <v>9563</v>
      </c>
      <c r="D168" s="402">
        <v>44616959.809999995</v>
      </c>
      <c r="E168" s="402">
        <v>44758129.619999997</v>
      </c>
      <c r="F168" s="401">
        <f t="shared" si="23"/>
        <v>141169.81000000238</v>
      </c>
      <c r="G168" s="402">
        <v>47109000</v>
      </c>
      <c r="H168" s="402">
        <v>47109000</v>
      </c>
      <c r="I168" s="401">
        <f t="shared" si="24"/>
        <v>0</v>
      </c>
      <c r="J168" s="402">
        <v>45862979.905000001</v>
      </c>
      <c r="K168" s="402">
        <v>45933564.810000002</v>
      </c>
      <c r="L168" s="401">
        <f t="shared" si="25"/>
        <v>70584.905000001192</v>
      </c>
      <c r="M168" s="402">
        <v>46847606.549752064</v>
      </c>
      <c r="N168" s="402">
        <v>46879263.216942243</v>
      </c>
      <c r="O168" s="401">
        <f t="shared" si="26"/>
        <v>31656.667190179229</v>
      </c>
      <c r="P168" s="402">
        <v>768211.7</v>
      </c>
      <c r="Q168" s="402">
        <v>768211.7</v>
      </c>
      <c r="R168" s="401">
        <f t="shared" si="27"/>
        <v>0</v>
      </c>
      <c r="S168" s="402">
        <v>795000</v>
      </c>
      <c r="T168" s="402">
        <v>795000</v>
      </c>
      <c r="U168" s="402">
        <v>781605.85</v>
      </c>
      <c r="V168" s="402">
        <v>781605.85</v>
      </c>
      <c r="W168" s="402">
        <v>806086.43819977529</v>
      </c>
      <c r="X168" s="402">
        <v>804982.32283450977</v>
      </c>
      <c r="Y168" s="402">
        <v>47653692.987951837</v>
      </c>
      <c r="Z168" s="402">
        <v>47684245.53977675</v>
      </c>
      <c r="AA168" s="401">
        <f t="shared" si="28"/>
        <v>30552.551824912429</v>
      </c>
      <c r="AB168" s="401">
        <f t="shared" si="30"/>
        <v>4983.1321748354949</v>
      </c>
      <c r="AC168" s="401">
        <f t="shared" si="29"/>
        <v>4986.327045882751</v>
      </c>
      <c r="AD168" s="402">
        <f t="shared" si="31"/>
        <v>3.1948710472561288</v>
      </c>
      <c r="AE168" s="403">
        <f t="shared" si="32"/>
        <v>6.4113712724499412E-4</v>
      </c>
      <c r="AF168" s="355">
        <v>6</v>
      </c>
    </row>
    <row r="169" spans="1:32">
      <c r="A169" s="397">
        <v>529</v>
      </c>
      <c r="B169" s="397" t="s">
        <v>167</v>
      </c>
      <c r="C169" s="402">
        <v>19579</v>
      </c>
      <c r="D169" s="402">
        <v>64561811.609999999</v>
      </c>
      <c r="E169" s="402">
        <v>64561811.609999999</v>
      </c>
      <c r="F169" s="401">
        <f t="shared" si="23"/>
        <v>0</v>
      </c>
      <c r="G169" s="402">
        <v>68515000</v>
      </c>
      <c r="H169" s="402">
        <v>68515000</v>
      </c>
      <c r="I169" s="401">
        <f t="shared" si="24"/>
        <v>0</v>
      </c>
      <c r="J169" s="402">
        <v>66538405.805</v>
      </c>
      <c r="K169" s="402">
        <v>66538405.805</v>
      </c>
      <c r="L169" s="401">
        <f t="shared" si="25"/>
        <v>0</v>
      </c>
      <c r="M169" s="402">
        <v>67966910.61194095</v>
      </c>
      <c r="N169" s="402">
        <v>67908324.831109762</v>
      </c>
      <c r="O169" s="401">
        <f t="shared" si="26"/>
        <v>-58585.780831187963</v>
      </c>
      <c r="P169" s="402">
        <v>1428389.98</v>
      </c>
      <c r="Q169" s="402">
        <v>1428389.98</v>
      </c>
      <c r="R169" s="401">
        <f t="shared" si="27"/>
        <v>0</v>
      </c>
      <c r="S169" s="402">
        <v>1544000</v>
      </c>
      <c r="T169" s="402">
        <v>1544000</v>
      </c>
      <c r="U169" s="402">
        <v>1486194.99</v>
      </c>
      <c r="V169" s="402">
        <v>1486194.99</v>
      </c>
      <c r="W169" s="402">
        <v>1532743.9347587414</v>
      </c>
      <c r="X169" s="402">
        <v>1530644.4996991914</v>
      </c>
      <c r="Y169" s="402">
        <v>69499654.546699688</v>
      </c>
      <c r="Z169" s="402">
        <v>69438969.330808952</v>
      </c>
      <c r="AA169" s="401">
        <f t="shared" si="28"/>
        <v>-60685.215890735388</v>
      </c>
      <c r="AB169" s="401">
        <f t="shared" si="30"/>
        <v>3549.7039964604774</v>
      </c>
      <c r="AC169" s="401">
        <f t="shared" si="29"/>
        <v>3546.6044910776318</v>
      </c>
      <c r="AD169" s="402">
        <f t="shared" si="31"/>
        <v>-3.0995053828455639</v>
      </c>
      <c r="AE169" s="403">
        <f t="shared" si="32"/>
        <v>-8.7317291411796001E-4</v>
      </c>
      <c r="AF169" s="355">
        <v>2</v>
      </c>
    </row>
    <row r="170" spans="1:32">
      <c r="A170" s="397">
        <v>531</v>
      </c>
      <c r="B170" s="397" t="s">
        <v>168</v>
      </c>
      <c r="C170" s="402">
        <v>5169</v>
      </c>
      <c r="D170" s="402">
        <v>21234175.390000001</v>
      </c>
      <c r="E170" s="402">
        <v>21234175.390000001</v>
      </c>
      <c r="F170" s="401">
        <f t="shared" si="23"/>
        <v>0</v>
      </c>
      <c r="G170" s="402">
        <v>21985000</v>
      </c>
      <c r="H170" s="402">
        <v>21985000</v>
      </c>
      <c r="I170" s="401">
        <f t="shared" si="24"/>
        <v>0</v>
      </c>
      <c r="J170" s="402">
        <v>21609587.695</v>
      </c>
      <c r="K170" s="402">
        <v>21609587.695</v>
      </c>
      <c r="L170" s="401">
        <f t="shared" si="25"/>
        <v>0</v>
      </c>
      <c r="M170" s="402">
        <v>22073521.261259258</v>
      </c>
      <c r="N170" s="402">
        <v>22054494.436777446</v>
      </c>
      <c r="O170" s="401">
        <f t="shared" si="26"/>
        <v>-19026.824481811374</v>
      </c>
      <c r="P170" s="402">
        <v>564204.93000000005</v>
      </c>
      <c r="Q170" s="402">
        <v>564204.93000000005</v>
      </c>
      <c r="R170" s="401">
        <f t="shared" si="27"/>
        <v>0</v>
      </c>
      <c r="S170" s="402">
        <v>588000</v>
      </c>
      <c r="T170" s="402">
        <v>588000</v>
      </c>
      <c r="U170" s="402">
        <v>576102.46500000008</v>
      </c>
      <c r="V170" s="402">
        <v>576102.46500000008</v>
      </c>
      <c r="W170" s="402">
        <v>594146.50498068915</v>
      </c>
      <c r="X170" s="402">
        <v>593332.68867727509</v>
      </c>
      <c r="Y170" s="402">
        <v>22667667.766239949</v>
      </c>
      <c r="Z170" s="402">
        <v>22647827.12545472</v>
      </c>
      <c r="AA170" s="401">
        <f t="shared" si="28"/>
        <v>-19840.640785228461</v>
      </c>
      <c r="AB170" s="401">
        <f t="shared" si="30"/>
        <v>4385.3100727877636</v>
      </c>
      <c r="AC170" s="401">
        <f t="shared" si="29"/>
        <v>4381.4716822315186</v>
      </c>
      <c r="AD170" s="402">
        <f t="shared" si="31"/>
        <v>-3.8383905562450309</v>
      </c>
      <c r="AE170" s="403">
        <f t="shared" si="32"/>
        <v>-8.7528372966451308E-4</v>
      </c>
      <c r="AF170" s="355">
        <v>4</v>
      </c>
    </row>
    <row r="171" spans="1:32">
      <c r="A171" s="397">
        <v>535</v>
      </c>
      <c r="B171" s="397" t="s">
        <v>169</v>
      </c>
      <c r="C171" s="402">
        <v>10396</v>
      </c>
      <c r="D171" s="402">
        <v>42724692.069999993</v>
      </c>
      <c r="E171" s="402">
        <v>42724692.069999993</v>
      </c>
      <c r="F171" s="401">
        <f t="shared" si="23"/>
        <v>0</v>
      </c>
      <c r="G171" s="402">
        <v>44673000</v>
      </c>
      <c r="H171" s="402">
        <v>44673000</v>
      </c>
      <c r="I171" s="401">
        <f t="shared" si="24"/>
        <v>0</v>
      </c>
      <c r="J171" s="402">
        <v>43698846.034999996</v>
      </c>
      <c r="K171" s="402">
        <v>43698846.034999996</v>
      </c>
      <c r="L171" s="401">
        <f t="shared" si="25"/>
        <v>0</v>
      </c>
      <c r="M171" s="402">
        <v>44637011.157286093</v>
      </c>
      <c r="N171" s="402">
        <v>44598535.167586476</v>
      </c>
      <c r="O171" s="401">
        <f t="shared" si="26"/>
        <v>-38475.989699617028</v>
      </c>
      <c r="P171" s="402">
        <v>1063616.8400000001</v>
      </c>
      <c r="Q171" s="402">
        <v>1063616.8400000001</v>
      </c>
      <c r="R171" s="401">
        <f t="shared" si="27"/>
        <v>0</v>
      </c>
      <c r="S171" s="402">
        <v>1261000</v>
      </c>
      <c r="T171" s="402">
        <v>1261000</v>
      </c>
      <c r="U171" s="402">
        <v>1162308.42</v>
      </c>
      <c r="V171" s="402">
        <v>1162308.42</v>
      </c>
      <c r="W171" s="402">
        <v>1198712.9502260103</v>
      </c>
      <c r="X171" s="402">
        <v>1197071.0451843585</v>
      </c>
      <c r="Y171" s="402">
        <v>45835724.107512102</v>
      </c>
      <c r="Z171" s="402">
        <v>45795606.212770835</v>
      </c>
      <c r="AA171" s="401">
        <f t="shared" si="28"/>
        <v>-40117.894741266966</v>
      </c>
      <c r="AB171" s="401">
        <f t="shared" si="30"/>
        <v>4408.9769245394482</v>
      </c>
      <c r="AC171" s="401">
        <f t="shared" si="29"/>
        <v>4405.1179504396723</v>
      </c>
      <c r="AD171" s="402">
        <f t="shared" si="31"/>
        <v>-3.8589740997758781</v>
      </c>
      <c r="AE171" s="403">
        <f t="shared" si="32"/>
        <v>-8.7525386633294255E-4</v>
      </c>
      <c r="AF171" s="355">
        <v>17</v>
      </c>
    </row>
    <row r="172" spans="1:32">
      <c r="A172" s="397">
        <v>536</v>
      </c>
      <c r="B172" s="397" t="s">
        <v>170</v>
      </c>
      <c r="C172" s="402">
        <v>34884</v>
      </c>
      <c r="D172" s="402">
        <v>111869562.01999998</v>
      </c>
      <c r="E172" s="402">
        <v>111869562.01999998</v>
      </c>
      <c r="F172" s="401">
        <f t="shared" si="23"/>
        <v>0</v>
      </c>
      <c r="G172" s="402">
        <v>113699000</v>
      </c>
      <c r="H172" s="402">
        <v>113699000</v>
      </c>
      <c r="I172" s="401">
        <f t="shared" si="24"/>
        <v>0</v>
      </c>
      <c r="J172" s="402">
        <v>112784281.00999999</v>
      </c>
      <c r="K172" s="402">
        <v>112784281.00999999</v>
      </c>
      <c r="L172" s="401">
        <f t="shared" si="25"/>
        <v>0</v>
      </c>
      <c r="M172" s="402">
        <v>115205632.79354478</v>
      </c>
      <c r="N172" s="402">
        <v>115106328.41303678</v>
      </c>
      <c r="O172" s="401">
        <f t="shared" si="26"/>
        <v>-99304.380508005619</v>
      </c>
      <c r="P172" s="402">
        <v>2647979</v>
      </c>
      <c r="Q172" s="402">
        <v>2647979</v>
      </c>
      <c r="R172" s="401">
        <f t="shared" si="27"/>
        <v>0</v>
      </c>
      <c r="S172" s="402">
        <v>2802000</v>
      </c>
      <c r="T172" s="402">
        <v>2802000</v>
      </c>
      <c r="U172" s="402">
        <v>2724989.5</v>
      </c>
      <c r="V172" s="402">
        <v>2724989.5</v>
      </c>
      <c r="W172" s="402">
        <v>2810338.5871367096</v>
      </c>
      <c r="X172" s="402">
        <v>2806489.200931198</v>
      </c>
      <c r="Y172" s="402">
        <v>118015971.3806815</v>
      </c>
      <c r="Z172" s="402">
        <v>117912817.61396797</v>
      </c>
      <c r="AA172" s="401">
        <f t="shared" si="28"/>
        <v>-103153.76671352983</v>
      </c>
      <c r="AB172" s="401">
        <f t="shared" si="30"/>
        <v>3383.0974481332846</v>
      </c>
      <c r="AC172" s="401">
        <f t="shared" si="29"/>
        <v>3380.1403971439045</v>
      </c>
      <c r="AD172" s="402">
        <f t="shared" si="31"/>
        <v>-2.95705098938015</v>
      </c>
      <c r="AE172" s="403">
        <f t="shared" si="32"/>
        <v>-8.74066158221893E-4</v>
      </c>
      <c r="AF172" s="355">
        <v>6</v>
      </c>
    </row>
    <row r="173" spans="1:32">
      <c r="A173" s="397">
        <v>538</v>
      </c>
      <c r="B173" s="397" t="s">
        <v>171</v>
      </c>
      <c r="C173" s="402">
        <v>4689</v>
      </c>
      <c r="D173" s="402">
        <v>15549436.510000002</v>
      </c>
      <c r="E173" s="402">
        <v>15549436.510000002</v>
      </c>
      <c r="F173" s="401">
        <f t="shared" si="23"/>
        <v>0</v>
      </c>
      <c r="G173" s="402">
        <v>15922000</v>
      </c>
      <c r="H173" s="402">
        <v>15922000</v>
      </c>
      <c r="I173" s="401">
        <f t="shared" si="24"/>
        <v>0</v>
      </c>
      <c r="J173" s="402">
        <v>15735718.255000001</v>
      </c>
      <c r="K173" s="402">
        <v>15735718.255000001</v>
      </c>
      <c r="L173" s="401">
        <f t="shared" si="25"/>
        <v>0</v>
      </c>
      <c r="M173" s="402">
        <v>16073546.444539325</v>
      </c>
      <c r="N173" s="402">
        <v>16059691.448619969</v>
      </c>
      <c r="O173" s="401">
        <f t="shared" si="26"/>
        <v>-13854.995919356123</v>
      </c>
      <c r="P173" s="402">
        <v>350691.44</v>
      </c>
      <c r="Q173" s="402">
        <v>350691.44</v>
      </c>
      <c r="R173" s="401">
        <f t="shared" si="27"/>
        <v>0</v>
      </c>
      <c r="S173" s="402">
        <v>361000</v>
      </c>
      <c r="T173" s="402">
        <v>361000</v>
      </c>
      <c r="U173" s="402">
        <v>355845.72</v>
      </c>
      <c r="V173" s="402">
        <v>355845.72</v>
      </c>
      <c r="W173" s="402">
        <v>366991.12344596011</v>
      </c>
      <c r="X173" s="402">
        <v>366488.44715826854</v>
      </c>
      <c r="Y173" s="402">
        <v>16440537.567985285</v>
      </c>
      <c r="Z173" s="402">
        <v>16426179.895778237</v>
      </c>
      <c r="AA173" s="401">
        <f t="shared" si="28"/>
        <v>-14357.672207048163</v>
      </c>
      <c r="AB173" s="401">
        <f t="shared" si="30"/>
        <v>3506.1926995063523</v>
      </c>
      <c r="AC173" s="401">
        <f t="shared" si="29"/>
        <v>3503.13070927239</v>
      </c>
      <c r="AD173" s="402">
        <f t="shared" si="31"/>
        <v>-3.0619902339622058</v>
      </c>
      <c r="AE173" s="403">
        <f t="shared" si="32"/>
        <v>-8.7330916934294934E-4</v>
      </c>
      <c r="AF173" s="355">
        <v>2</v>
      </c>
    </row>
    <row r="174" spans="1:32">
      <c r="A174" s="397">
        <v>541</v>
      </c>
      <c r="B174" s="397" t="s">
        <v>172</v>
      </c>
      <c r="C174" s="402">
        <v>9423</v>
      </c>
      <c r="D174" s="402">
        <v>45684758.609999977</v>
      </c>
      <c r="E174" s="402">
        <v>45684758.609999977</v>
      </c>
      <c r="F174" s="401">
        <f t="shared" si="23"/>
        <v>0</v>
      </c>
      <c r="G174" s="402">
        <v>44526000</v>
      </c>
      <c r="H174" s="402">
        <v>44526000</v>
      </c>
      <c r="I174" s="401">
        <f t="shared" si="24"/>
        <v>0</v>
      </c>
      <c r="J174" s="402">
        <v>45105379.304999992</v>
      </c>
      <c r="K174" s="402">
        <v>45105379.304999992</v>
      </c>
      <c r="L174" s="401">
        <f t="shared" si="25"/>
        <v>0</v>
      </c>
      <c r="M174" s="402">
        <v>46073741.116145842</v>
      </c>
      <c r="N174" s="402">
        <v>46034026.701075323</v>
      </c>
      <c r="O174" s="401">
        <f t="shared" si="26"/>
        <v>-39714.415070518851</v>
      </c>
      <c r="P174" s="402">
        <v>906919.95000000007</v>
      </c>
      <c r="Q174" s="402">
        <v>906919.95000000007</v>
      </c>
      <c r="R174" s="401">
        <f t="shared" si="27"/>
        <v>0</v>
      </c>
      <c r="S174" s="402">
        <v>1042000</v>
      </c>
      <c r="T174" s="402">
        <v>1042000</v>
      </c>
      <c r="U174" s="402">
        <v>974459.97500000009</v>
      </c>
      <c r="V174" s="402">
        <v>974459.97500000009</v>
      </c>
      <c r="W174" s="402">
        <v>1004980.9253807302</v>
      </c>
      <c r="X174" s="402">
        <v>1003604.3796048333</v>
      </c>
      <c r="Y174" s="402">
        <v>47078722.041526571</v>
      </c>
      <c r="Z174" s="402">
        <v>47037631.080680154</v>
      </c>
      <c r="AA174" s="401">
        <f t="shared" si="28"/>
        <v>-41090.960846416652</v>
      </c>
      <c r="AB174" s="401">
        <f t="shared" si="30"/>
        <v>4996.150062774761</v>
      </c>
      <c r="AC174" s="401">
        <f t="shared" si="29"/>
        <v>4991.7893537811897</v>
      </c>
      <c r="AD174" s="402">
        <f t="shared" si="31"/>
        <v>-4.3607089935712793</v>
      </c>
      <c r="AE174" s="403">
        <f t="shared" si="32"/>
        <v>-8.7281385442402617E-4</v>
      </c>
      <c r="AF174" s="355">
        <v>12</v>
      </c>
    </row>
    <row r="175" spans="1:32">
      <c r="A175" s="397">
        <v>543</v>
      </c>
      <c r="B175" s="397" t="s">
        <v>173</v>
      </c>
      <c r="C175" s="402">
        <v>44127</v>
      </c>
      <c r="D175" s="402">
        <v>125944979.75</v>
      </c>
      <c r="E175" s="402">
        <v>125944979.75</v>
      </c>
      <c r="F175" s="401">
        <f t="shared" si="23"/>
        <v>0</v>
      </c>
      <c r="G175" s="402">
        <v>137775000</v>
      </c>
      <c r="H175" s="402">
        <v>137775000</v>
      </c>
      <c r="I175" s="401">
        <f t="shared" si="24"/>
        <v>0</v>
      </c>
      <c r="J175" s="402">
        <v>131859989.875</v>
      </c>
      <c r="K175" s="402">
        <v>131859989.875</v>
      </c>
      <c r="L175" s="401">
        <f t="shared" si="25"/>
        <v>0</v>
      </c>
      <c r="M175" s="402">
        <v>134690875.69350979</v>
      </c>
      <c r="N175" s="402">
        <v>134574775.51987684</v>
      </c>
      <c r="O175" s="401">
        <f t="shared" si="26"/>
        <v>-116100.17363294959</v>
      </c>
      <c r="P175" s="402">
        <v>3513944.77</v>
      </c>
      <c r="Q175" s="402">
        <v>3513944.77</v>
      </c>
      <c r="R175" s="401">
        <f t="shared" si="27"/>
        <v>0</v>
      </c>
      <c r="S175" s="402">
        <v>3514000</v>
      </c>
      <c r="T175" s="402">
        <v>3514000</v>
      </c>
      <c r="U175" s="402">
        <v>3513972.3849999998</v>
      </c>
      <c r="V175" s="402">
        <v>3513972.3849999998</v>
      </c>
      <c r="W175" s="402">
        <v>3624033.1156132207</v>
      </c>
      <c r="X175" s="402">
        <v>3619069.1930640261</v>
      </c>
      <c r="Y175" s="402">
        <v>138314908.80912301</v>
      </c>
      <c r="Z175" s="402">
        <v>138193844.71294087</v>
      </c>
      <c r="AA175" s="401">
        <f t="shared" si="28"/>
        <v>-121064.09618213773</v>
      </c>
      <c r="AB175" s="401">
        <f t="shared" si="30"/>
        <v>3134.4734246407643</v>
      </c>
      <c r="AC175" s="401">
        <f t="shared" si="29"/>
        <v>3131.729886757334</v>
      </c>
      <c r="AD175" s="402">
        <f t="shared" si="31"/>
        <v>-2.7435378834302355</v>
      </c>
      <c r="AE175" s="403">
        <f t="shared" si="32"/>
        <v>-8.7527871886317456E-4</v>
      </c>
      <c r="AF175" s="355">
        <v>1</v>
      </c>
    </row>
    <row r="176" spans="1:32">
      <c r="A176" s="397">
        <v>545</v>
      </c>
      <c r="B176" s="397" t="s">
        <v>174</v>
      </c>
      <c r="C176" s="402">
        <v>9562</v>
      </c>
      <c r="D176" s="402">
        <v>36791059.900000006</v>
      </c>
      <c r="E176" s="402">
        <v>35433628.560000002</v>
      </c>
      <c r="F176" s="401">
        <f t="shared" si="23"/>
        <v>-1357431.3400000036</v>
      </c>
      <c r="G176" s="402">
        <v>42200000</v>
      </c>
      <c r="H176" s="402">
        <v>42200000</v>
      </c>
      <c r="I176" s="401">
        <f t="shared" si="24"/>
        <v>0</v>
      </c>
      <c r="J176" s="402">
        <v>39495529.950000003</v>
      </c>
      <c r="K176" s="402">
        <v>38816814.280000001</v>
      </c>
      <c r="L176" s="401">
        <f t="shared" si="25"/>
        <v>-678715.67000000179</v>
      </c>
      <c r="M176" s="402">
        <v>40343454.598985441</v>
      </c>
      <c r="N176" s="402">
        <v>39615990.211130366</v>
      </c>
      <c r="O176" s="401">
        <f t="shared" si="26"/>
        <v>-727464.3878550753</v>
      </c>
      <c r="P176" s="402">
        <v>735338.7</v>
      </c>
      <c r="Q176" s="402">
        <v>727098.62</v>
      </c>
      <c r="R176" s="401">
        <f t="shared" si="27"/>
        <v>-8240.0799999999581</v>
      </c>
      <c r="S176" s="402">
        <v>704000</v>
      </c>
      <c r="T176" s="402">
        <v>704000</v>
      </c>
      <c r="U176" s="402">
        <v>719669.35</v>
      </c>
      <c r="V176" s="402">
        <v>715549.31</v>
      </c>
      <c r="W176" s="402">
        <v>742210.03210639663</v>
      </c>
      <c r="X176" s="402">
        <v>736950.1465047003</v>
      </c>
      <c r="Y176" s="402">
        <v>41085664.631091841</v>
      </c>
      <c r="Z176" s="402">
        <v>40352940.357635066</v>
      </c>
      <c r="AA176" s="401">
        <f t="shared" si="28"/>
        <v>-732724.27345677465</v>
      </c>
      <c r="AB176" s="401">
        <f t="shared" si="30"/>
        <v>4296.764759578733</v>
      </c>
      <c r="AC176" s="401">
        <f t="shared" si="29"/>
        <v>4220.1359922228685</v>
      </c>
      <c r="AD176" s="402">
        <f t="shared" si="31"/>
        <v>-76.628767355864511</v>
      </c>
      <c r="AE176" s="403">
        <f t="shared" si="32"/>
        <v>-1.7834061589021552E-2</v>
      </c>
      <c r="AF176" s="355">
        <v>15</v>
      </c>
    </row>
    <row r="177" spans="1:32">
      <c r="A177" s="397">
        <v>560</v>
      </c>
      <c r="B177" s="397" t="s">
        <v>175</v>
      </c>
      <c r="C177" s="402">
        <v>15808</v>
      </c>
      <c r="D177" s="402">
        <v>53785811.720000006</v>
      </c>
      <c r="E177" s="402">
        <v>53785811.720000006</v>
      </c>
      <c r="F177" s="401">
        <f t="shared" si="23"/>
        <v>0</v>
      </c>
      <c r="G177" s="402">
        <v>57827000</v>
      </c>
      <c r="H177" s="402">
        <v>57827000</v>
      </c>
      <c r="I177" s="401">
        <f t="shared" si="24"/>
        <v>0</v>
      </c>
      <c r="J177" s="402">
        <v>55806405.859999999</v>
      </c>
      <c r="K177" s="402">
        <v>55806405.859999999</v>
      </c>
      <c r="L177" s="401">
        <f t="shared" si="25"/>
        <v>0</v>
      </c>
      <c r="M177" s="402">
        <v>57004506.687103331</v>
      </c>
      <c r="N177" s="402">
        <v>56955370.224888235</v>
      </c>
      <c r="O177" s="401">
        <f t="shared" si="26"/>
        <v>-49136.462215095758</v>
      </c>
      <c r="P177" s="402">
        <v>1952940.6700000002</v>
      </c>
      <c r="Q177" s="402">
        <v>1952940.6700000002</v>
      </c>
      <c r="R177" s="401">
        <f t="shared" si="27"/>
        <v>0</v>
      </c>
      <c r="S177" s="402">
        <v>1773000</v>
      </c>
      <c r="T177" s="402">
        <v>1773000</v>
      </c>
      <c r="U177" s="402">
        <v>1862970.335</v>
      </c>
      <c r="V177" s="402">
        <v>1862970.335</v>
      </c>
      <c r="W177" s="402">
        <v>1921320.2176160684</v>
      </c>
      <c r="X177" s="402">
        <v>1918688.5405733401</v>
      </c>
      <c r="Y177" s="402">
        <v>58925826.904719397</v>
      </c>
      <c r="Z177" s="402">
        <v>58874058.765461579</v>
      </c>
      <c r="AA177" s="401">
        <f t="shared" si="28"/>
        <v>-51768.13925781846</v>
      </c>
      <c r="AB177" s="401">
        <f t="shared" si="30"/>
        <v>3727.5953254503665</v>
      </c>
      <c r="AC177" s="401">
        <f t="shared" si="29"/>
        <v>3724.320519070191</v>
      </c>
      <c r="AD177" s="402">
        <f t="shared" si="31"/>
        <v>-3.2748063801755052</v>
      </c>
      <c r="AE177" s="403">
        <f t="shared" si="32"/>
        <v>-8.7853055234203689E-4</v>
      </c>
      <c r="AF177" s="355">
        <v>7</v>
      </c>
    </row>
    <row r="178" spans="1:32">
      <c r="A178" s="397">
        <v>561</v>
      </c>
      <c r="B178" s="397" t="s">
        <v>176</v>
      </c>
      <c r="C178" s="402">
        <v>1337</v>
      </c>
      <c r="D178" s="402">
        <v>4736326.8599999994</v>
      </c>
      <c r="E178" s="402">
        <v>4736326.8599999994</v>
      </c>
      <c r="F178" s="401">
        <f t="shared" si="23"/>
        <v>0</v>
      </c>
      <c r="G178" s="402">
        <v>5061000</v>
      </c>
      <c r="H178" s="402">
        <v>5061000</v>
      </c>
      <c r="I178" s="401">
        <f t="shared" si="24"/>
        <v>0</v>
      </c>
      <c r="J178" s="402">
        <v>4898663.43</v>
      </c>
      <c r="K178" s="402">
        <v>4898663.43</v>
      </c>
      <c r="L178" s="401">
        <f t="shared" si="25"/>
        <v>0</v>
      </c>
      <c r="M178" s="402">
        <v>5003832.2294727247</v>
      </c>
      <c r="N178" s="402">
        <v>4999519.0509617031</v>
      </c>
      <c r="O178" s="401">
        <f t="shared" si="26"/>
        <v>-4313.1785110216588</v>
      </c>
      <c r="P178" s="402">
        <v>94238.66</v>
      </c>
      <c r="Q178" s="402">
        <v>94238.66</v>
      </c>
      <c r="R178" s="401">
        <f t="shared" si="27"/>
        <v>0</v>
      </c>
      <c r="S178" s="402">
        <v>102000</v>
      </c>
      <c r="T178" s="402">
        <v>102000</v>
      </c>
      <c r="U178" s="402">
        <v>98119.33</v>
      </c>
      <c r="V178" s="402">
        <v>98119.33</v>
      </c>
      <c r="W178" s="402">
        <v>101192.5144089548</v>
      </c>
      <c r="X178" s="402">
        <v>101053.90866555797</v>
      </c>
      <c r="Y178" s="402">
        <v>5105024.7438816791</v>
      </c>
      <c r="Z178" s="402">
        <v>5100572.9596272614</v>
      </c>
      <c r="AA178" s="401">
        <f t="shared" si="28"/>
        <v>-4451.7842544177547</v>
      </c>
      <c r="AB178" s="401">
        <f t="shared" si="30"/>
        <v>3818.2683200311735</v>
      </c>
      <c r="AC178" s="401">
        <f t="shared" si="29"/>
        <v>3814.9386384646682</v>
      </c>
      <c r="AD178" s="402">
        <f t="shared" si="31"/>
        <v>-3.3296815665053145</v>
      </c>
      <c r="AE178" s="403">
        <f t="shared" si="32"/>
        <v>-8.7203970162006057E-4</v>
      </c>
      <c r="AF178" s="355">
        <v>2</v>
      </c>
    </row>
    <row r="179" spans="1:32">
      <c r="A179" s="397">
        <v>562</v>
      </c>
      <c r="B179" s="397" t="s">
        <v>177</v>
      </c>
      <c r="C179" s="402">
        <v>8978</v>
      </c>
      <c r="D179" s="402">
        <v>37832026.650000006</v>
      </c>
      <c r="E179" s="402">
        <v>37832026.57</v>
      </c>
      <c r="F179" s="401">
        <f t="shared" si="23"/>
        <v>-8.0000005662441254E-2</v>
      </c>
      <c r="G179" s="402">
        <v>38889000</v>
      </c>
      <c r="H179" s="402">
        <v>38889000</v>
      </c>
      <c r="I179" s="401">
        <f t="shared" si="24"/>
        <v>0</v>
      </c>
      <c r="J179" s="402">
        <v>38360513.325000003</v>
      </c>
      <c r="K179" s="402">
        <v>38360513.284999996</v>
      </c>
      <c r="L179" s="401">
        <f t="shared" si="25"/>
        <v>-4.0000006556510925E-2</v>
      </c>
      <c r="M179" s="402">
        <v>39184070.442404926</v>
      </c>
      <c r="N179" s="402">
        <v>39150294.710699692</v>
      </c>
      <c r="O179" s="401">
        <f t="shared" si="26"/>
        <v>-33775.731705233455</v>
      </c>
      <c r="P179" s="402">
        <v>706539.4</v>
      </c>
      <c r="Q179" s="402">
        <v>706539.4</v>
      </c>
      <c r="R179" s="401">
        <f t="shared" si="27"/>
        <v>0</v>
      </c>
      <c r="S179" s="402">
        <v>732000</v>
      </c>
      <c r="T179" s="402">
        <v>732000</v>
      </c>
      <c r="U179" s="402">
        <v>719269.7</v>
      </c>
      <c r="V179" s="402">
        <v>719269.7</v>
      </c>
      <c r="W179" s="402">
        <v>741797.86471406394</v>
      </c>
      <c r="X179" s="402">
        <v>740781.80690495216</v>
      </c>
      <c r="Y179" s="402">
        <v>39925868.30711899</v>
      </c>
      <c r="Z179" s="402">
        <v>39891076.517604642</v>
      </c>
      <c r="AA179" s="401">
        <f t="shared" si="28"/>
        <v>-34791.789514347911</v>
      </c>
      <c r="AB179" s="401">
        <f t="shared" si="30"/>
        <v>4447.0782253418347</v>
      </c>
      <c r="AC179" s="401">
        <f t="shared" si="29"/>
        <v>4443.2029981738297</v>
      </c>
      <c r="AD179" s="402">
        <f t="shared" si="31"/>
        <v>-3.8752271680050399</v>
      </c>
      <c r="AE179" s="403">
        <f t="shared" si="32"/>
        <v>-8.7140971479249426E-4</v>
      </c>
      <c r="AF179" s="355">
        <v>6</v>
      </c>
    </row>
    <row r="180" spans="1:32">
      <c r="A180" s="397">
        <v>563</v>
      </c>
      <c r="B180" s="397" t="s">
        <v>178</v>
      </c>
      <c r="C180" s="402">
        <v>7102</v>
      </c>
      <c r="D180" s="402">
        <v>33839844.240000002</v>
      </c>
      <c r="E180" s="402">
        <v>33839844.240000002</v>
      </c>
      <c r="F180" s="401">
        <f t="shared" si="23"/>
        <v>0</v>
      </c>
      <c r="G180" s="402">
        <v>33877000</v>
      </c>
      <c r="H180" s="402">
        <v>33877000</v>
      </c>
      <c r="I180" s="401">
        <f t="shared" si="24"/>
        <v>0</v>
      </c>
      <c r="J180" s="402">
        <v>33858422.120000005</v>
      </c>
      <c r="K180" s="402">
        <v>33858422.120000005</v>
      </c>
      <c r="L180" s="401">
        <f t="shared" si="25"/>
        <v>0</v>
      </c>
      <c r="M180" s="402">
        <v>34585324.397995688</v>
      </c>
      <c r="N180" s="402">
        <v>34555512.711442433</v>
      </c>
      <c r="O180" s="401">
        <f t="shared" si="26"/>
        <v>-29811.686553254724</v>
      </c>
      <c r="P180" s="402">
        <v>975166.02</v>
      </c>
      <c r="Q180" s="402">
        <v>975166.02</v>
      </c>
      <c r="R180" s="401">
        <f t="shared" si="27"/>
        <v>0</v>
      </c>
      <c r="S180" s="402">
        <v>997000</v>
      </c>
      <c r="T180" s="402">
        <v>997000</v>
      </c>
      <c r="U180" s="402">
        <v>986083.01</v>
      </c>
      <c r="V180" s="402">
        <v>986083.01</v>
      </c>
      <c r="W180" s="402">
        <v>1016968.0041420026</v>
      </c>
      <c r="X180" s="402">
        <v>1015575.0393851902</v>
      </c>
      <c r="Y180" s="402">
        <v>35602292.402137689</v>
      </c>
      <c r="Z180" s="402">
        <v>35571087.750827625</v>
      </c>
      <c r="AA180" s="401">
        <f t="shared" si="28"/>
        <v>-31204.651310063899</v>
      </c>
      <c r="AB180" s="401">
        <f t="shared" si="30"/>
        <v>5012.9952692393254</v>
      </c>
      <c r="AC180" s="401">
        <f t="shared" si="29"/>
        <v>5008.6014856135771</v>
      </c>
      <c r="AD180" s="402">
        <f t="shared" si="31"/>
        <v>-4.3937836257482559</v>
      </c>
      <c r="AE180" s="403">
        <f t="shared" si="32"/>
        <v>-8.7647870978640899E-4</v>
      </c>
      <c r="AF180" s="355">
        <v>17</v>
      </c>
    </row>
    <row r="181" spans="1:32">
      <c r="A181" s="397">
        <v>564</v>
      </c>
      <c r="B181" s="397" t="s">
        <v>179</v>
      </c>
      <c r="C181" s="402">
        <v>209551</v>
      </c>
      <c r="D181" s="402">
        <v>681105197.30999982</v>
      </c>
      <c r="E181" s="402">
        <v>683329529.27999973</v>
      </c>
      <c r="F181" s="401">
        <f t="shared" si="23"/>
        <v>2224331.9699999094</v>
      </c>
      <c r="G181" s="402">
        <v>720714000</v>
      </c>
      <c r="H181" s="402">
        <v>720714000</v>
      </c>
      <c r="I181" s="401">
        <f t="shared" si="24"/>
        <v>0</v>
      </c>
      <c r="J181" s="402">
        <v>700909598.65499997</v>
      </c>
      <c r="K181" s="402">
        <v>702021764.63999987</v>
      </c>
      <c r="L181" s="401">
        <f t="shared" si="25"/>
        <v>1112165.9849998951</v>
      </c>
      <c r="M181" s="402">
        <v>715957340.16302514</v>
      </c>
      <c r="N181" s="402">
        <v>716475266.50089383</v>
      </c>
      <c r="O181" s="401">
        <f t="shared" si="26"/>
        <v>517926.33786869049</v>
      </c>
      <c r="P181" s="402">
        <v>13676401.079999996</v>
      </c>
      <c r="Q181" s="402">
        <v>13676401.08</v>
      </c>
      <c r="R181" s="401">
        <f t="shared" si="27"/>
        <v>0</v>
      </c>
      <c r="S181" s="402">
        <v>15452000</v>
      </c>
      <c r="T181" s="402">
        <v>15452000</v>
      </c>
      <c r="U181" s="402">
        <v>14564200.539999999</v>
      </c>
      <c r="V181" s="402">
        <v>14564200.539999999</v>
      </c>
      <c r="W181" s="402">
        <v>15020364.213645337</v>
      </c>
      <c r="X181" s="402">
        <v>14999790.471011471</v>
      </c>
      <c r="Y181" s="402">
        <v>730977704.37667048</v>
      </c>
      <c r="Z181" s="402">
        <v>731475056.97190535</v>
      </c>
      <c r="AA181" s="401">
        <f t="shared" si="28"/>
        <v>497352.59523487091</v>
      </c>
      <c r="AB181" s="401">
        <f t="shared" si="30"/>
        <v>3488.304538640572</v>
      </c>
      <c r="AC181" s="401">
        <f t="shared" si="29"/>
        <v>3490.6779589307871</v>
      </c>
      <c r="AD181" s="402">
        <f t="shared" si="31"/>
        <v>2.3734202902151083</v>
      </c>
      <c r="AE181" s="403">
        <f t="shared" si="32"/>
        <v>6.8039365941944228E-4</v>
      </c>
      <c r="AF181" s="355">
        <v>17</v>
      </c>
    </row>
    <row r="182" spans="1:32">
      <c r="A182" s="397">
        <v>576</v>
      </c>
      <c r="B182" s="397" t="s">
        <v>180</v>
      </c>
      <c r="C182" s="402">
        <v>2813</v>
      </c>
      <c r="D182" s="402">
        <v>13852080.75</v>
      </c>
      <c r="E182" s="402">
        <v>13852080.759999998</v>
      </c>
      <c r="F182" s="401">
        <f t="shared" si="23"/>
        <v>9.9999979138374329E-3</v>
      </c>
      <c r="G182" s="402">
        <v>13853000</v>
      </c>
      <c r="H182" s="402">
        <v>13853000</v>
      </c>
      <c r="I182" s="401">
        <f t="shared" si="24"/>
        <v>0</v>
      </c>
      <c r="J182" s="402">
        <v>13852540.375</v>
      </c>
      <c r="K182" s="402">
        <v>13852540.379999999</v>
      </c>
      <c r="L182" s="401">
        <f t="shared" si="25"/>
        <v>4.9999989569187164E-3</v>
      </c>
      <c r="M182" s="402">
        <v>14149938.851483248</v>
      </c>
      <c r="N182" s="402">
        <v>14137741.96240836</v>
      </c>
      <c r="O182" s="401">
        <f t="shared" si="26"/>
        <v>-12196.88907488808</v>
      </c>
      <c r="P182" s="402">
        <v>286943</v>
      </c>
      <c r="Q182" s="402">
        <v>286943</v>
      </c>
      <c r="R182" s="401">
        <f t="shared" si="27"/>
        <v>0</v>
      </c>
      <c r="S182" s="402">
        <v>300000</v>
      </c>
      <c r="T182" s="402">
        <v>300000</v>
      </c>
      <c r="U182" s="402">
        <v>293471.5</v>
      </c>
      <c r="V182" s="402">
        <v>293471.5</v>
      </c>
      <c r="W182" s="402">
        <v>302663.28757409554</v>
      </c>
      <c r="X182" s="402">
        <v>302248.72262116242</v>
      </c>
      <c r="Y182" s="402">
        <v>14452602.139057344</v>
      </c>
      <c r="Z182" s="402">
        <v>14439990.685029522</v>
      </c>
      <c r="AA182" s="401">
        <f t="shared" si="28"/>
        <v>-12611.454027822241</v>
      </c>
      <c r="AB182" s="401">
        <f t="shared" si="30"/>
        <v>5137.7895979585301</v>
      </c>
      <c r="AC182" s="401">
        <f t="shared" si="29"/>
        <v>5133.3063224420621</v>
      </c>
      <c r="AD182" s="402">
        <f t="shared" si="31"/>
        <v>-4.4832755164679838</v>
      </c>
      <c r="AE182" s="403">
        <f t="shared" si="32"/>
        <v>-8.726078464266786E-4</v>
      </c>
      <c r="AF182" s="355">
        <v>7</v>
      </c>
    </row>
    <row r="183" spans="1:32">
      <c r="A183" s="397">
        <v>577</v>
      </c>
      <c r="B183" s="397" t="s">
        <v>181</v>
      </c>
      <c r="C183" s="402">
        <v>11041</v>
      </c>
      <c r="D183" s="402">
        <v>35473709.5</v>
      </c>
      <c r="E183" s="402">
        <v>34202810.450000003</v>
      </c>
      <c r="F183" s="401">
        <f t="shared" si="23"/>
        <v>-1270899.049999997</v>
      </c>
      <c r="G183" s="402">
        <v>37379000</v>
      </c>
      <c r="H183" s="402">
        <v>37379000</v>
      </c>
      <c r="I183" s="401">
        <f t="shared" si="24"/>
        <v>0</v>
      </c>
      <c r="J183" s="402">
        <v>36426354.75</v>
      </c>
      <c r="K183" s="402">
        <v>35790905.225000001</v>
      </c>
      <c r="L183" s="401">
        <f t="shared" si="25"/>
        <v>-635449.52499999851</v>
      </c>
      <c r="M183" s="402">
        <v>37208387.656111509</v>
      </c>
      <c r="N183" s="402">
        <v>36527782.543237977</v>
      </c>
      <c r="O183" s="401">
        <f t="shared" si="26"/>
        <v>-680605.11287353188</v>
      </c>
      <c r="P183" s="402">
        <v>810087.14999999991</v>
      </c>
      <c r="Q183" s="402">
        <v>810087.14999999991</v>
      </c>
      <c r="R183" s="401">
        <f t="shared" si="27"/>
        <v>0</v>
      </c>
      <c r="S183" s="402">
        <v>825000</v>
      </c>
      <c r="T183" s="402">
        <v>825000</v>
      </c>
      <c r="U183" s="402">
        <v>817543.57499999995</v>
      </c>
      <c r="V183" s="402">
        <v>817543.57499999995</v>
      </c>
      <c r="W183" s="402">
        <v>843149.76460943941</v>
      </c>
      <c r="X183" s="402">
        <v>841994.88274291868</v>
      </c>
      <c r="Y183" s="402">
        <v>38051537.42072095</v>
      </c>
      <c r="Z183" s="402">
        <v>37369777.425980896</v>
      </c>
      <c r="AA183" s="401">
        <f t="shared" si="28"/>
        <v>-681759.99474005401</v>
      </c>
      <c r="AB183" s="401">
        <f t="shared" si="30"/>
        <v>3446.3850575782039</v>
      </c>
      <c r="AC183" s="401">
        <f t="shared" si="29"/>
        <v>3384.6370279848652</v>
      </c>
      <c r="AD183" s="402">
        <f t="shared" si="31"/>
        <v>-61.748029593338742</v>
      </c>
      <c r="AE183" s="403">
        <f t="shared" si="32"/>
        <v>-1.7916752934371605E-2</v>
      </c>
      <c r="AF183" s="355">
        <v>2</v>
      </c>
    </row>
    <row r="184" spans="1:32">
      <c r="A184" s="397">
        <v>578</v>
      </c>
      <c r="B184" s="397" t="s">
        <v>182</v>
      </c>
      <c r="C184" s="402">
        <v>3183</v>
      </c>
      <c r="D184" s="402">
        <v>16496766.309999997</v>
      </c>
      <c r="E184" s="402">
        <v>16496766.309999997</v>
      </c>
      <c r="F184" s="401">
        <f t="shared" si="23"/>
        <v>0</v>
      </c>
      <c r="G184" s="402">
        <v>16568000</v>
      </c>
      <c r="H184" s="402">
        <v>16568000</v>
      </c>
      <c r="I184" s="401">
        <f t="shared" si="24"/>
        <v>0</v>
      </c>
      <c r="J184" s="402">
        <v>16532383.154999997</v>
      </c>
      <c r="K184" s="402">
        <v>16532383.154999997</v>
      </c>
      <c r="L184" s="401">
        <f t="shared" si="25"/>
        <v>0</v>
      </c>
      <c r="M184" s="402">
        <v>16887314.844772048</v>
      </c>
      <c r="N184" s="402">
        <v>16872758.400799308</v>
      </c>
      <c r="O184" s="401">
        <f t="shared" si="26"/>
        <v>-14556.443972740322</v>
      </c>
      <c r="P184" s="402">
        <v>504979.10000000003</v>
      </c>
      <c r="Q184" s="402">
        <v>504979.1</v>
      </c>
      <c r="R184" s="401">
        <f t="shared" si="27"/>
        <v>0</v>
      </c>
      <c r="S184" s="402">
        <v>474000</v>
      </c>
      <c r="T184" s="402">
        <v>474000</v>
      </c>
      <c r="U184" s="402">
        <v>489489.55000000005</v>
      </c>
      <c r="V184" s="402">
        <v>489489.55</v>
      </c>
      <c r="W184" s="402">
        <v>504820.79669121065</v>
      </c>
      <c r="X184" s="402">
        <v>504129.3318905161</v>
      </c>
      <c r="Y184" s="402">
        <v>17392135.641463257</v>
      </c>
      <c r="Z184" s="402">
        <v>17376887.732689824</v>
      </c>
      <c r="AA184" s="401">
        <f t="shared" si="28"/>
        <v>-15247.908773433417</v>
      </c>
      <c r="AB184" s="401">
        <f t="shared" si="30"/>
        <v>5464.0702612199993</v>
      </c>
      <c r="AC184" s="401">
        <f t="shared" si="29"/>
        <v>5459.2798406188576</v>
      </c>
      <c r="AD184" s="402">
        <f t="shared" si="31"/>
        <v>-4.7904206011417045</v>
      </c>
      <c r="AE184" s="403">
        <f t="shared" si="32"/>
        <v>-8.7671284813825134E-4</v>
      </c>
      <c r="AF184" s="355">
        <v>18</v>
      </c>
    </row>
    <row r="185" spans="1:32">
      <c r="A185" s="397">
        <v>580</v>
      </c>
      <c r="B185" s="397" t="s">
        <v>183</v>
      </c>
      <c r="C185" s="402">
        <v>4567</v>
      </c>
      <c r="D185" s="402">
        <v>23709416</v>
      </c>
      <c r="E185" s="402">
        <v>23325813.080000002</v>
      </c>
      <c r="F185" s="401">
        <f t="shared" si="23"/>
        <v>-383602.91999999806</v>
      </c>
      <c r="G185" s="402">
        <v>24888000</v>
      </c>
      <c r="H185" s="402">
        <v>24888000</v>
      </c>
      <c r="I185" s="401">
        <f t="shared" si="24"/>
        <v>0</v>
      </c>
      <c r="J185" s="402">
        <v>24298708</v>
      </c>
      <c r="K185" s="402">
        <v>24106906.539999999</v>
      </c>
      <c r="L185" s="401">
        <f t="shared" si="25"/>
        <v>-191801.46000000089</v>
      </c>
      <c r="M185" s="402">
        <v>24820373.957585149</v>
      </c>
      <c r="N185" s="402">
        <v>24603229.070277907</v>
      </c>
      <c r="O185" s="401">
        <f t="shared" si="26"/>
        <v>-217144.88730724156</v>
      </c>
      <c r="P185" s="402">
        <v>413175.11</v>
      </c>
      <c r="Q185" s="402">
        <v>535557.91</v>
      </c>
      <c r="R185" s="401">
        <f t="shared" si="27"/>
        <v>122382.80000000005</v>
      </c>
      <c r="S185" s="402">
        <v>535000</v>
      </c>
      <c r="T185" s="402">
        <v>535000</v>
      </c>
      <c r="U185" s="402">
        <v>474087.55499999999</v>
      </c>
      <c r="V185" s="402">
        <v>535278.95500000007</v>
      </c>
      <c r="W185" s="402">
        <v>488936.39755228302</v>
      </c>
      <c r="X185" s="402">
        <v>551288.21842918533</v>
      </c>
      <c r="Y185" s="402">
        <v>25309310.35513743</v>
      </c>
      <c r="Z185" s="402">
        <v>25154517.288707092</v>
      </c>
      <c r="AA185" s="401">
        <f t="shared" si="28"/>
        <v>-154793.06643033773</v>
      </c>
      <c r="AB185" s="401">
        <f t="shared" si="30"/>
        <v>5541.780239793613</v>
      </c>
      <c r="AC185" s="401">
        <f t="shared" si="29"/>
        <v>5507.886421875869</v>
      </c>
      <c r="AD185" s="402">
        <f t="shared" si="31"/>
        <v>-33.893817917743945</v>
      </c>
      <c r="AE185" s="403">
        <f t="shared" si="32"/>
        <v>-6.1160523245516168E-3</v>
      </c>
      <c r="AF185" s="355">
        <v>9</v>
      </c>
    </row>
    <row r="186" spans="1:32">
      <c r="A186" s="397">
        <v>581</v>
      </c>
      <c r="B186" s="397" t="s">
        <v>184</v>
      </c>
      <c r="C186" s="402">
        <v>6286</v>
      </c>
      <c r="D186" s="402">
        <v>30265942.480000004</v>
      </c>
      <c r="E186" s="402">
        <v>27896959.150000006</v>
      </c>
      <c r="F186" s="401">
        <f t="shared" si="23"/>
        <v>-2368983.3299999982</v>
      </c>
      <c r="G186" s="402">
        <v>28070000</v>
      </c>
      <c r="H186" s="402">
        <v>28070000</v>
      </c>
      <c r="I186" s="401">
        <f t="shared" si="24"/>
        <v>0</v>
      </c>
      <c r="J186" s="402">
        <v>29167971.240000002</v>
      </c>
      <c r="K186" s="402">
        <v>27983479.575000003</v>
      </c>
      <c r="L186" s="401">
        <f t="shared" si="25"/>
        <v>-1184491.6649999991</v>
      </c>
      <c r="M186" s="402">
        <v>29794174.808014017</v>
      </c>
      <c r="N186" s="402">
        <v>28559614.524774618</v>
      </c>
      <c r="O186" s="401">
        <f t="shared" si="26"/>
        <v>-1234560.2832393982</v>
      </c>
      <c r="P186" s="402">
        <v>482928.54</v>
      </c>
      <c r="Q186" s="402">
        <v>493632.54</v>
      </c>
      <c r="R186" s="401">
        <f t="shared" si="27"/>
        <v>10704</v>
      </c>
      <c r="S186" s="402">
        <v>500000</v>
      </c>
      <c r="T186" s="402">
        <v>500000</v>
      </c>
      <c r="U186" s="402">
        <v>491464.27</v>
      </c>
      <c r="V186" s="402">
        <v>496816.27</v>
      </c>
      <c r="W186" s="402">
        <v>506857.36667241267</v>
      </c>
      <c r="X186" s="402">
        <v>511675.18135461368</v>
      </c>
      <c r="Y186" s="402">
        <v>30301032.174686428</v>
      </c>
      <c r="Z186" s="402">
        <v>29071289.706129231</v>
      </c>
      <c r="AA186" s="401">
        <f t="shared" si="28"/>
        <v>-1229742.4685571976</v>
      </c>
      <c r="AB186" s="401">
        <f t="shared" si="30"/>
        <v>4820.3996459889322</v>
      </c>
      <c r="AC186" s="401">
        <f t="shared" si="29"/>
        <v>4624.7676910800556</v>
      </c>
      <c r="AD186" s="402">
        <f t="shared" si="31"/>
        <v>-195.63195490887665</v>
      </c>
      <c r="AE186" s="403">
        <f t="shared" si="32"/>
        <v>-4.0584177511435705E-2</v>
      </c>
      <c r="AF186" s="355">
        <v>6</v>
      </c>
    </row>
    <row r="187" spans="1:32">
      <c r="A187" s="397">
        <v>583</v>
      </c>
      <c r="B187" s="397" t="s">
        <v>185</v>
      </c>
      <c r="C187" s="402">
        <v>924</v>
      </c>
      <c r="D187" s="402">
        <v>4027035.0500000003</v>
      </c>
      <c r="E187" s="402">
        <v>5988599</v>
      </c>
      <c r="F187" s="401">
        <f t="shared" si="23"/>
        <v>1961563.9499999997</v>
      </c>
      <c r="G187" s="402">
        <v>6722000</v>
      </c>
      <c r="H187" s="402">
        <v>6722000</v>
      </c>
      <c r="I187" s="401">
        <f t="shared" si="24"/>
        <v>0</v>
      </c>
      <c r="J187" s="402">
        <v>5374517.5250000004</v>
      </c>
      <c r="K187" s="402">
        <v>6355299.5</v>
      </c>
      <c r="L187" s="401">
        <f t="shared" si="25"/>
        <v>980781.97499999963</v>
      </c>
      <c r="M187" s="402">
        <v>5489902.3772002608</v>
      </c>
      <c r="N187" s="402">
        <v>6486144.9207212403</v>
      </c>
      <c r="O187" s="401">
        <f t="shared" si="26"/>
        <v>996242.54352097958</v>
      </c>
      <c r="P187" s="402">
        <v>205000</v>
      </c>
      <c r="Q187" s="402">
        <v>202971</v>
      </c>
      <c r="R187" s="401">
        <f t="shared" si="27"/>
        <v>-2029</v>
      </c>
      <c r="S187" s="402">
        <v>310000</v>
      </c>
      <c r="T187" s="402">
        <v>310000</v>
      </c>
      <c r="U187" s="402">
        <v>257500</v>
      </c>
      <c r="V187" s="402">
        <v>256485.5</v>
      </c>
      <c r="W187" s="402">
        <v>265565.12830148614</v>
      </c>
      <c r="X187" s="402">
        <v>264156.53562901384</v>
      </c>
      <c r="Y187" s="402">
        <v>5755467.5055017471</v>
      </c>
      <c r="Z187" s="402">
        <v>6750301.4563502539</v>
      </c>
      <c r="AA187" s="401">
        <f t="shared" si="28"/>
        <v>994833.95084850676</v>
      </c>
      <c r="AB187" s="401">
        <f t="shared" si="30"/>
        <v>6228.8609366902028</v>
      </c>
      <c r="AC187" s="401">
        <f t="shared" si="29"/>
        <v>7305.5210566561191</v>
      </c>
      <c r="AD187" s="402">
        <f t="shared" si="31"/>
        <v>1076.6601199659162</v>
      </c>
      <c r="AE187" s="403">
        <f t="shared" si="32"/>
        <v>0.17285024194777024</v>
      </c>
      <c r="AF187" s="355">
        <v>19</v>
      </c>
    </row>
    <row r="188" spans="1:32">
      <c r="A188" s="397">
        <v>584</v>
      </c>
      <c r="B188" s="397" t="s">
        <v>186</v>
      </c>
      <c r="C188" s="402">
        <v>2676</v>
      </c>
      <c r="D188" s="402">
        <v>11260131.07</v>
      </c>
      <c r="E188" s="402">
        <v>11260131.07</v>
      </c>
      <c r="F188" s="401">
        <f t="shared" si="23"/>
        <v>0</v>
      </c>
      <c r="G188" s="402">
        <v>11760000</v>
      </c>
      <c r="H188" s="402">
        <v>11760000</v>
      </c>
      <c r="I188" s="401">
        <f t="shared" si="24"/>
        <v>0</v>
      </c>
      <c r="J188" s="402">
        <v>11510065.535</v>
      </c>
      <c r="K188" s="402">
        <v>11510065.535</v>
      </c>
      <c r="L188" s="401">
        <f t="shared" si="25"/>
        <v>0</v>
      </c>
      <c r="M188" s="402">
        <v>11757173.708783707</v>
      </c>
      <c r="N188" s="402">
        <v>11747039.318447361</v>
      </c>
      <c r="O188" s="401">
        <f t="shared" si="26"/>
        <v>-10134.390336345881</v>
      </c>
      <c r="P188" s="402">
        <v>346170.32999999996</v>
      </c>
      <c r="Q188" s="402">
        <v>346170.32999999996</v>
      </c>
      <c r="R188" s="401">
        <f t="shared" si="27"/>
        <v>0</v>
      </c>
      <c r="S188" s="402">
        <v>457000</v>
      </c>
      <c r="T188" s="402">
        <v>457000</v>
      </c>
      <c r="U188" s="402">
        <v>401585.16499999998</v>
      </c>
      <c r="V188" s="402">
        <v>401585.16499999998</v>
      </c>
      <c r="W188" s="402">
        <v>414163.1684163048</v>
      </c>
      <c r="X188" s="402">
        <v>413595.8794801496</v>
      </c>
      <c r="Y188" s="402">
        <v>12171336.877200011</v>
      </c>
      <c r="Z188" s="402">
        <v>12160635.19792751</v>
      </c>
      <c r="AA188" s="401">
        <f t="shared" si="28"/>
        <v>-10701.679272500798</v>
      </c>
      <c r="AB188" s="401">
        <f t="shared" si="30"/>
        <v>4548.332166367717</v>
      </c>
      <c r="AC188" s="401">
        <f t="shared" si="29"/>
        <v>4544.3330336051986</v>
      </c>
      <c r="AD188" s="402">
        <f t="shared" si="31"/>
        <v>-3.9991327625184567</v>
      </c>
      <c r="AE188" s="403">
        <f t="shared" si="32"/>
        <v>-8.7925257352348366E-4</v>
      </c>
      <c r="AF188" s="355">
        <v>16</v>
      </c>
    </row>
    <row r="189" spans="1:32">
      <c r="A189" s="397">
        <v>588</v>
      </c>
      <c r="B189" s="397" t="s">
        <v>187</v>
      </c>
      <c r="C189" s="402">
        <v>1644</v>
      </c>
      <c r="D189" s="402">
        <v>9319979.0800000001</v>
      </c>
      <c r="E189" s="402">
        <v>9319979.0800000001</v>
      </c>
      <c r="F189" s="401">
        <f t="shared" si="23"/>
        <v>0</v>
      </c>
      <c r="G189" s="402">
        <v>8913000</v>
      </c>
      <c r="H189" s="402">
        <v>8913000</v>
      </c>
      <c r="I189" s="401">
        <f t="shared" si="24"/>
        <v>0</v>
      </c>
      <c r="J189" s="402">
        <v>9116489.5399999991</v>
      </c>
      <c r="K189" s="402">
        <v>9116489.5399999991</v>
      </c>
      <c r="L189" s="401">
        <f t="shared" si="25"/>
        <v>0</v>
      </c>
      <c r="M189" s="402">
        <v>9312210.3267059866</v>
      </c>
      <c r="N189" s="402">
        <v>9304183.433790857</v>
      </c>
      <c r="O189" s="401">
        <f t="shared" si="26"/>
        <v>-8026.8929151296616</v>
      </c>
      <c r="P189" s="402">
        <v>155084.85</v>
      </c>
      <c r="Q189" s="402">
        <v>155084.85</v>
      </c>
      <c r="R189" s="401">
        <f t="shared" si="27"/>
        <v>0</v>
      </c>
      <c r="S189" s="402">
        <v>166000</v>
      </c>
      <c r="T189" s="402">
        <v>166000</v>
      </c>
      <c r="U189" s="402">
        <v>160542.42499999999</v>
      </c>
      <c r="V189" s="402">
        <v>160542.42499999999</v>
      </c>
      <c r="W189" s="402">
        <v>165570.7560891523</v>
      </c>
      <c r="X189" s="402">
        <v>165343.96996898766</v>
      </c>
      <c r="Y189" s="402">
        <v>9477781.0827951394</v>
      </c>
      <c r="Z189" s="402">
        <v>9469527.4037598446</v>
      </c>
      <c r="AA189" s="401">
        <f t="shared" si="28"/>
        <v>-8253.679035294801</v>
      </c>
      <c r="AB189" s="401">
        <f t="shared" si="30"/>
        <v>5765.0736513352431</v>
      </c>
      <c r="AC189" s="401">
        <f t="shared" si="29"/>
        <v>5760.0531653040416</v>
      </c>
      <c r="AD189" s="402">
        <f t="shared" si="31"/>
        <v>-5.0204860312014716</v>
      </c>
      <c r="AE189" s="403">
        <f t="shared" si="32"/>
        <v>-8.7084508105784249E-4</v>
      </c>
      <c r="AF189" s="355">
        <v>10</v>
      </c>
    </row>
    <row r="190" spans="1:32">
      <c r="A190" s="397">
        <v>592</v>
      </c>
      <c r="B190" s="397" t="s">
        <v>188</v>
      </c>
      <c r="C190" s="402">
        <v>3678</v>
      </c>
      <c r="D190" s="402">
        <v>13769693.66</v>
      </c>
      <c r="E190" s="402">
        <v>13666920.51</v>
      </c>
      <c r="F190" s="401">
        <f t="shared" si="23"/>
        <v>-102773.15000000037</v>
      </c>
      <c r="G190" s="402">
        <v>12771000</v>
      </c>
      <c r="H190" s="402">
        <v>12771000</v>
      </c>
      <c r="I190" s="401">
        <f t="shared" si="24"/>
        <v>0</v>
      </c>
      <c r="J190" s="402">
        <v>13270346.83</v>
      </c>
      <c r="K190" s="402">
        <v>13218960.254999999</v>
      </c>
      <c r="L190" s="401">
        <f t="shared" si="25"/>
        <v>-51386.575000001118</v>
      </c>
      <c r="M190" s="402">
        <v>13555246.265252234</v>
      </c>
      <c r="N190" s="402">
        <v>13491117.439104829</v>
      </c>
      <c r="O190" s="401">
        <f t="shared" si="26"/>
        <v>-64128.826147405431</v>
      </c>
      <c r="P190" s="402">
        <v>347000</v>
      </c>
      <c r="Q190" s="402">
        <v>346796.04</v>
      </c>
      <c r="R190" s="401">
        <f t="shared" si="27"/>
        <v>-203.96000000002095</v>
      </c>
      <c r="S190" s="402">
        <v>351000</v>
      </c>
      <c r="T190" s="402">
        <v>351000</v>
      </c>
      <c r="U190" s="402">
        <v>349000</v>
      </c>
      <c r="V190" s="402">
        <v>348898.02</v>
      </c>
      <c r="W190" s="402">
        <v>359930.9894260919</v>
      </c>
      <c r="X190" s="402">
        <v>359332.9535237758</v>
      </c>
      <c r="Y190" s="402">
        <v>13915177.254678326</v>
      </c>
      <c r="Z190" s="402">
        <v>13850450.392628605</v>
      </c>
      <c r="AA190" s="401">
        <f t="shared" si="28"/>
        <v>-64726.862049721181</v>
      </c>
      <c r="AB190" s="401">
        <f t="shared" si="30"/>
        <v>3783.3543378679515</v>
      </c>
      <c r="AC190" s="401">
        <f t="shared" si="29"/>
        <v>3765.7559523188156</v>
      </c>
      <c r="AD190" s="402">
        <f t="shared" si="31"/>
        <v>-17.598385549135855</v>
      </c>
      <c r="AE190" s="403">
        <f t="shared" si="32"/>
        <v>-4.6515298271145129E-3</v>
      </c>
      <c r="AF190" s="355">
        <v>13</v>
      </c>
    </row>
    <row r="191" spans="1:32">
      <c r="A191" s="397">
        <v>593</v>
      </c>
      <c r="B191" s="397" t="s">
        <v>189</v>
      </c>
      <c r="C191" s="402">
        <v>17253</v>
      </c>
      <c r="D191" s="402">
        <v>80195188.690000013</v>
      </c>
      <c r="E191" s="402">
        <v>80195188.690000013</v>
      </c>
      <c r="F191" s="401">
        <f t="shared" si="23"/>
        <v>0</v>
      </c>
      <c r="G191" s="402">
        <v>85596000</v>
      </c>
      <c r="H191" s="402">
        <v>85596000</v>
      </c>
      <c r="I191" s="401">
        <f t="shared" si="24"/>
        <v>0</v>
      </c>
      <c r="J191" s="402">
        <v>82895594.344999999</v>
      </c>
      <c r="K191" s="402">
        <v>82895594.344999999</v>
      </c>
      <c r="L191" s="401">
        <f t="shared" si="25"/>
        <v>0</v>
      </c>
      <c r="M191" s="402">
        <v>84675269.610185891</v>
      </c>
      <c r="N191" s="402">
        <v>84602281.640855819</v>
      </c>
      <c r="O191" s="401">
        <f t="shared" si="26"/>
        <v>-72987.969330072403</v>
      </c>
      <c r="P191" s="402">
        <v>1536632.29</v>
      </c>
      <c r="Q191" s="402">
        <v>1536632.29</v>
      </c>
      <c r="R191" s="401">
        <f t="shared" si="27"/>
        <v>0</v>
      </c>
      <c r="S191" s="402">
        <v>1605000</v>
      </c>
      <c r="T191" s="402">
        <v>1605000</v>
      </c>
      <c r="U191" s="402">
        <v>1570816.145</v>
      </c>
      <c r="V191" s="402">
        <v>1570816.145</v>
      </c>
      <c r="W191" s="402">
        <v>1620015.4993591101</v>
      </c>
      <c r="X191" s="402">
        <v>1617796.5264052851</v>
      </c>
      <c r="Y191" s="402">
        <v>86295285.109545007</v>
      </c>
      <c r="Z191" s="402">
        <v>86220078.167261109</v>
      </c>
      <c r="AA191" s="401">
        <f t="shared" si="28"/>
        <v>-75206.942283898592</v>
      </c>
      <c r="AB191" s="401">
        <f t="shared" si="30"/>
        <v>5001.7553532455231</v>
      </c>
      <c r="AC191" s="401">
        <f t="shared" si="29"/>
        <v>4997.3962886026266</v>
      </c>
      <c r="AD191" s="402">
        <f t="shared" si="31"/>
        <v>-4.3590646428965556</v>
      </c>
      <c r="AE191" s="403">
        <f t="shared" si="32"/>
        <v>-8.7150696806233426E-4</v>
      </c>
      <c r="AF191" s="355">
        <v>10</v>
      </c>
    </row>
    <row r="192" spans="1:32">
      <c r="A192" s="397">
        <v>595</v>
      </c>
      <c r="B192" s="397" t="s">
        <v>190</v>
      </c>
      <c r="C192" s="402">
        <v>4269</v>
      </c>
      <c r="D192" s="402">
        <v>22000183.199999992</v>
      </c>
      <c r="E192" s="402">
        <v>22012982.809999999</v>
      </c>
      <c r="F192" s="401">
        <f t="shared" si="23"/>
        <v>12799.610000006855</v>
      </c>
      <c r="G192" s="402">
        <v>24185000</v>
      </c>
      <c r="H192" s="402">
        <v>24185000</v>
      </c>
      <c r="I192" s="401">
        <f t="shared" si="24"/>
        <v>0</v>
      </c>
      <c r="J192" s="402">
        <v>23092591.599999994</v>
      </c>
      <c r="K192" s="402">
        <v>23098991.405000001</v>
      </c>
      <c r="L192" s="401">
        <f t="shared" si="25"/>
        <v>6399.8050000071526</v>
      </c>
      <c r="M192" s="402">
        <v>23588363.593726438</v>
      </c>
      <c r="N192" s="402">
        <v>23574562.579674546</v>
      </c>
      <c r="O192" s="401">
        <f t="shared" si="26"/>
        <v>-13801.014051891863</v>
      </c>
      <c r="P192" s="402">
        <v>426731.29</v>
      </c>
      <c r="Q192" s="402">
        <v>426731.29</v>
      </c>
      <c r="R192" s="401">
        <f t="shared" si="27"/>
        <v>0</v>
      </c>
      <c r="S192" s="402">
        <v>479000</v>
      </c>
      <c r="T192" s="402">
        <v>479000</v>
      </c>
      <c r="U192" s="402">
        <v>452865.64500000002</v>
      </c>
      <c r="V192" s="402">
        <v>452865.64500000002</v>
      </c>
      <c r="W192" s="402">
        <v>467049.79851557396</v>
      </c>
      <c r="X192" s="402">
        <v>466410.06953063176</v>
      </c>
      <c r="Y192" s="402">
        <v>24055413.392242011</v>
      </c>
      <c r="Z192" s="402">
        <v>24040972.649205178</v>
      </c>
      <c r="AA192" s="401">
        <f t="shared" si="28"/>
        <v>-14440.74303683266</v>
      </c>
      <c r="AB192" s="401">
        <f t="shared" si="30"/>
        <v>5634.9059246291899</v>
      </c>
      <c r="AC192" s="401">
        <f t="shared" si="29"/>
        <v>5631.5232253935765</v>
      </c>
      <c r="AD192" s="402">
        <f t="shared" si="31"/>
        <v>-3.3826992356134724</v>
      </c>
      <c r="AE192" s="403">
        <f t="shared" si="32"/>
        <v>-6.0031157234201283E-4</v>
      </c>
      <c r="AF192" s="355">
        <v>11</v>
      </c>
    </row>
    <row r="193" spans="1:32">
      <c r="A193" s="397">
        <v>598</v>
      </c>
      <c r="B193" s="397" t="s">
        <v>191</v>
      </c>
      <c r="C193" s="402">
        <v>19097</v>
      </c>
      <c r="D193" s="402">
        <v>85443295</v>
      </c>
      <c r="E193" s="402">
        <v>85418443</v>
      </c>
      <c r="F193" s="401">
        <f t="shared" si="23"/>
        <v>-24852</v>
      </c>
      <c r="G193" s="402">
        <v>80995000</v>
      </c>
      <c r="H193" s="402">
        <v>80995000</v>
      </c>
      <c r="I193" s="401">
        <f t="shared" si="24"/>
        <v>0</v>
      </c>
      <c r="J193" s="402">
        <v>83219147.5</v>
      </c>
      <c r="K193" s="402">
        <v>83206721.5</v>
      </c>
      <c r="L193" s="401">
        <f t="shared" si="25"/>
        <v>-12426</v>
      </c>
      <c r="M193" s="402">
        <v>85005769.087864146</v>
      </c>
      <c r="N193" s="402">
        <v>84919814.404827327</v>
      </c>
      <c r="O193" s="401">
        <f t="shared" si="26"/>
        <v>-85954.6830368191</v>
      </c>
      <c r="P193" s="402">
        <v>2489919</v>
      </c>
      <c r="Q193" s="402">
        <v>2489919</v>
      </c>
      <c r="R193" s="401">
        <f t="shared" si="27"/>
        <v>0</v>
      </c>
      <c r="S193" s="402">
        <v>2800000</v>
      </c>
      <c r="T193" s="402">
        <v>2800000</v>
      </c>
      <c r="U193" s="402">
        <v>2644959.5</v>
      </c>
      <c r="V193" s="402">
        <v>2644959.5</v>
      </c>
      <c r="W193" s="402">
        <v>2727801.9765814943</v>
      </c>
      <c r="X193" s="402">
        <v>2724065.6426934414</v>
      </c>
      <c r="Y193" s="402">
        <v>87733571.064445645</v>
      </c>
      <c r="Z193" s="402">
        <v>87643880.047520772</v>
      </c>
      <c r="AA193" s="401">
        <f t="shared" si="28"/>
        <v>-89691.016924872994</v>
      </c>
      <c r="AB193" s="401">
        <f t="shared" si="30"/>
        <v>4594.1022707464863</v>
      </c>
      <c r="AC193" s="401">
        <f t="shared" si="29"/>
        <v>4589.4056682997734</v>
      </c>
      <c r="AD193" s="402">
        <f t="shared" si="31"/>
        <v>-4.6966024467128591</v>
      </c>
      <c r="AE193" s="403">
        <f t="shared" si="32"/>
        <v>-1.022311252541994E-3</v>
      </c>
      <c r="AF193" s="355">
        <v>15</v>
      </c>
    </row>
    <row r="194" spans="1:32">
      <c r="A194" s="397">
        <v>599</v>
      </c>
      <c r="B194" s="397" t="s">
        <v>386</v>
      </c>
      <c r="C194" s="402">
        <v>11172</v>
      </c>
      <c r="D194" s="402">
        <v>37294534.840000004</v>
      </c>
      <c r="E194" s="402">
        <v>36195760.909999996</v>
      </c>
      <c r="F194" s="401">
        <f t="shared" si="23"/>
        <v>-1098773.9300000072</v>
      </c>
      <c r="G194" s="402">
        <v>38546000</v>
      </c>
      <c r="H194" s="402">
        <v>38546000</v>
      </c>
      <c r="I194" s="401">
        <f t="shared" si="24"/>
        <v>0</v>
      </c>
      <c r="J194" s="402">
        <v>37920267.420000002</v>
      </c>
      <c r="K194" s="402">
        <v>37370880.454999998</v>
      </c>
      <c r="L194" s="401">
        <f t="shared" si="25"/>
        <v>-549386.96500000358</v>
      </c>
      <c r="M194" s="402">
        <v>38734372.952505648</v>
      </c>
      <c r="N194" s="402">
        <v>38140286.928425469</v>
      </c>
      <c r="O194" s="401">
        <f t="shared" si="26"/>
        <v>-594086.02408017963</v>
      </c>
      <c r="P194" s="402">
        <v>848722.88</v>
      </c>
      <c r="Q194" s="402">
        <v>850662.87</v>
      </c>
      <c r="R194" s="401">
        <f t="shared" si="27"/>
        <v>1939.9899999999907</v>
      </c>
      <c r="S194" s="402">
        <v>879000</v>
      </c>
      <c r="T194" s="402">
        <v>879000</v>
      </c>
      <c r="U194" s="402">
        <v>863861.44</v>
      </c>
      <c r="V194" s="402">
        <v>864831.43500000006</v>
      </c>
      <c r="W194" s="402">
        <v>890918.34620701591</v>
      </c>
      <c r="X194" s="402">
        <v>890697.04046688299</v>
      </c>
      <c r="Y194" s="402">
        <v>39625291.298712663</v>
      </c>
      <c r="Z194" s="402">
        <v>39030983.968892351</v>
      </c>
      <c r="AA194" s="401">
        <f t="shared" si="28"/>
        <v>-594307.32982031256</v>
      </c>
      <c r="AB194" s="401">
        <f t="shared" si="30"/>
        <v>3546.8395362256233</v>
      </c>
      <c r="AC194" s="401">
        <f t="shared" si="29"/>
        <v>3493.6433914153554</v>
      </c>
      <c r="AD194" s="402">
        <f t="shared" si="31"/>
        <v>-53.196144810267924</v>
      </c>
      <c r="AE194" s="403">
        <f t="shared" si="32"/>
        <v>-1.4998181977771882E-2</v>
      </c>
      <c r="AF194" s="355">
        <v>15</v>
      </c>
    </row>
    <row r="195" spans="1:32">
      <c r="A195" s="397">
        <v>601</v>
      </c>
      <c r="B195" s="397" t="s">
        <v>193</v>
      </c>
      <c r="C195" s="402">
        <v>3873</v>
      </c>
      <c r="D195" s="402">
        <v>18590649.809999999</v>
      </c>
      <c r="E195" s="402">
        <v>18305290.16</v>
      </c>
      <c r="F195" s="401">
        <f t="shared" si="23"/>
        <v>-285359.64999999851</v>
      </c>
      <c r="G195" s="402">
        <v>18870000</v>
      </c>
      <c r="H195" s="402">
        <v>18870000</v>
      </c>
      <c r="I195" s="401">
        <f t="shared" si="24"/>
        <v>0</v>
      </c>
      <c r="J195" s="402">
        <v>18730324.905000001</v>
      </c>
      <c r="K195" s="402">
        <v>18587645.079999998</v>
      </c>
      <c r="L195" s="401">
        <f t="shared" si="25"/>
        <v>-142679.82500000298</v>
      </c>
      <c r="M195" s="402">
        <v>19132443.93443349</v>
      </c>
      <c r="N195" s="402">
        <v>18970334.871521186</v>
      </c>
      <c r="O195" s="401">
        <f t="shared" si="26"/>
        <v>-162109.06291230395</v>
      </c>
      <c r="P195" s="402">
        <v>430830.69999999995</v>
      </c>
      <c r="Q195" s="402">
        <v>430830.69999999995</v>
      </c>
      <c r="R195" s="401">
        <f t="shared" si="27"/>
        <v>0</v>
      </c>
      <c r="S195" s="402">
        <v>364000</v>
      </c>
      <c r="T195" s="402">
        <v>364000</v>
      </c>
      <c r="U195" s="402">
        <v>397415.35</v>
      </c>
      <c r="V195" s="402">
        <v>397415.35</v>
      </c>
      <c r="W195" s="402">
        <v>409862.75111351465</v>
      </c>
      <c r="X195" s="402">
        <v>409301.35255908041</v>
      </c>
      <c r="Y195" s="402">
        <v>19542306.685547005</v>
      </c>
      <c r="Z195" s="402">
        <v>19379636.224080268</v>
      </c>
      <c r="AA195" s="401">
        <f t="shared" si="28"/>
        <v>-162670.46146673709</v>
      </c>
      <c r="AB195" s="401">
        <f t="shared" si="30"/>
        <v>5045.7801924985815</v>
      </c>
      <c r="AC195" s="401">
        <f t="shared" si="29"/>
        <v>5003.7790405577762</v>
      </c>
      <c r="AD195" s="402">
        <f t="shared" si="31"/>
        <v>-42.001151940805357</v>
      </c>
      <c r="AE195" s="403">
        <f t="shared" si="32"/>
        <v>-8.3240153828435248E-3</v>
      </c>
      <c r="AF195" s="355">
        <v>13</v>
      </c>
    </row>
    <row r="196" spans="1:32">
      <c r="A196" s="397">
        <v>604</v>
      </c>
      <c r="B196" s="397" t="s">
        <v>194</v>
      </c>
      <c r="C196" s="402">
        <v>20206</v>
      </c>
      <c r="D196" s="402">
        <v>58370941.330000013</v>
      </c>
      <c r="E196" s="402">
        <v>58370941.330000013</v>
      </c>
      <c r="F196" s="401">
        <f t="shared" si="23"/>
        <v>0</v>
      </c>
      <c r="G196" s="402">
        <v>58686000</v>
      </c>
      <c r="H196" s="402">
        <v>58686000</v>
      </c>
      <c r="I196" s="401">
        <f t="shared" si="24"/>
        <v>0</v>
      </c>
      <c r="J196" s="402">
        <v>58528470.665000007</v>
      </c>
      <c r="K196" s="402">
        <v>58528470.665000007</v>
      </c>
      <c r="L196" s="401">
        <f t="shared" si="25"/>
        <v>0</v>
      </c>
      <c r="M196" s="402">
        <v>59785011.164826229</v>
      </c>
      <c r="N196" s="402">
        <v>59733477.977138914</v>
      </c>
      <c r="O196" s="401">
        <f t="shared" si="26"/>
        <v>-51533.187687315047</v>
      </c>
      <c r="P196" s="402">
        <v>1520813.85</v>
      </c>
      <c r="Q196" s="402">
        <v>1520813.85</v>
      </c>
      <c r="R196" s="401">
        <f t="shared" si="27"/>
        <v>0</v>
      </c>
      <c r="S196" s="402">
        <v>1561000</v>
      </c>
      <c r="T196" s="402">
        <v>1561000</v>
      </c>
      <c r="U196" s="402">
        <v>1540906.925</v>
      </c>
      <c r="V196" s="402">
        <v>1540906.925</v>
      </c>
      <c r="W196" s="402">
        <v>1589169.4960709652</v>
      </c>
      <c r="X196" s="402">
        <v>1586992.7736061364</v>
      </c>
      <c r="Y196" s="402">
        <v>61374180.660897195</v>
      </c>
      <c r="Z196" s="402">
        <v>61320470.750745051</v>
      </c>
      <c r="AA196" s="401">
        <f t="shared" si="28"/>
        <v>-53709.91015214473</v>
      </c>
      <c r="AB196" s="401">
        <f t="shared" si="30"/>
        <v>3037.4235702710675</v>
      </c>
      <c r="AC196" s="401">
        <f t="shared" si="29"/>
        <v>3034.7654533675668</v>
      </c>
      <c r="AD196" s="402">
        <f t="shared" si="31"/>
        <v>-2.6581169035007406</v>
      </c>
      <c r="AE196" s="403">
        <f t="shared" si="32"/>
        <v>-8.7512223501430304E-4</v>
      </c>
      <c r="AF196" s="355">
        <v>6</v>
      </c>
    </row>
    <row r="197" spans="1:32">
      <c r="A197" s="397">
        <v>607</v>
      </c>
      <c r="B197" s="397" t="s">
        <v>195</v>
      </c>
      <c r="C197" s="402">
        <v>4161</v>
      </c>
      <c r="D197" s="402">
        <v>18998753.369999997</v>
      </c>
      <c r="E197" s="402">
        <v>18998753.550000001</v>
      </c>
      <c r="F197" s="401">
        <f t="shared" si="23"/>
        <v>0.18000000342726707</v>
      </c>
      <c r="G197" s="402">
        <v>19120000</v>
      </c>
      <c r="H197" s="402">
        <v>19120000</v>
      </c>
      <c r="I197" s="401">
        <f t="shared" si="24"/>
        <v>0</v>
      </c>
      <c r="J197" s="402">
        <v>19059376.684999999</v>
      </c>
      <c r="K197" s="402">
        <v>19059376.774999999</v>
      </c>
      <c r="L197" s="401">
        <f t="shared" si="25"/>
        <v>8.9999999850988388E-2</v>
      </c>
      <c r="M197" s="402">
        <v>19468560.086411983</v>
      </c>
      <c r="N197" s="402">
        <v>19451778.765308954</v>
      </c>
      <c r="O197" s="401">
        <f t="shared" si="26"/>
        <v>-16781.321103028953</v>
      </c>
      <c r="P197" s="402">
        <v>361848</v>
      </c>
      <c r="Q197" s="402">
        <v>361848</v>
      </c>
      <c r="R197" s="401">
        <f t="shared" si="27"/>
        <v>0</v>
      </c>
      <c r="S197" s="402">
        <v>425000</v>
      </c>
      <c r="T197" s="402">
        <v>425000</v>
      </c>
      <c r="U197" s="402">
        <v>393424</v>
      </c>
      <c r="V197" s="402">
        <v>393424</v>
      </c>
      <c r="W197" s="402">
        <v>405746.38849275297</v>
      </c>
      <c r="X197" s="402">
        <v>405190.62821605569</v>
      </c>
      <c r="Y197" s="402">
        <v>19874306.474904735</v>
      </c>
      <c r="Z197" s="402">
        <v>19856969.393525008</v>
      </c>
      <c r="AA197" s="401">
        <f t="shared" si="28"/>
        <v>-17337.081379726529</v>
      </c>
      <c r="AB197" s="401">
        <f t="shared" si="30"/>
        <v>4776.3293619093329</v>
      </c>
      <c r="AC197" s="401">
        <f t="shared" si="29"/>
        <v>4772.1627958483559</v>
      </c>
      <c r="AD197" s="402">
        <f t="shared" si="31"/>
        <v>-4.1665660609769475</v>
      </c>
      <c r="AE197" s="403">
        <f t="shared" si="32"/>
        <v>-8.7233642097733538E-4</v>
      </c>
      <c r="AF197" s="355">
        <v>12</v>
      </c>
    </row>
    <row r="198" spans="1:32">
      <c r="A198" s="397">
        <v>608</v>
      </c>
      <c r="B198" s="397" t="s">
        <v>196</v>
      </c>
      <c r="C198" s="402">
        <v>2013</v>
      </c>
      <c r="D198" s="402">
        <v>8856820.5399999991</v>
      </c>
      <c r="E198" s="402">
        <v>8888689.4699999988</v>
      </c>
      <c r="F198" s="401">
        <f t="shared" si="23"/>
        <v>31868.929999999702</v>
      </c>
      <c r="G198" s="402">
        <v>9011000</v>
      </c>
      <c r="H198" s="402">
        <v>9011000</v>
      </c>
      <c r="I198" s="401">
        <f t="shared" si="24"/>
        <v>0</v>
      </c>
      <c r="J198" s="402">
        <v>8933910.2699999996</v>
      </c>
      <c r="K198" s="402">
        <v>8949844.7349999994</v>
      </c>
      <c r="L198" s="401">
        <f t="shared" si="25"/>
        <v>15934.464999999851</v>
      </c>
      <c r="M198" s="402">
        <v>9125711.2849337701</v>
      </c>
      <c r="N198" s="402">
        <v>9134107.6796088032</v>
      </c>
      <c r="O198" s="401">
        <f t="shared" si="26"/>
        <v>8396.394675033167</v>
      </c>
      <c r="P198" s="402">
        <v>286000</v>
      </c>
      <c r="Q198" s="402">
        <v>276977.82</v>
      </c>
      <c r="R198" s="401">
        <f t="shared" si="27"/>
        <v>-9022.179999999993</v>
      </c>
      <c r="S198" s="402">
        <v>282000</v>
      </c>
      <c r="T198" s="402">
        <v>282000</v>
      </c>
      <c r="U198" s="402">
        <v>284000</v>
      </c>
      <c r="V198" s="402">
        <v>279488.91000000003</v>
      </c>
      <c r="W198" s="402">
        <v>292895.13179659058</v>
      </c>
      <c r="X198" s="402">
        <v>287847.93765078048</v>
      </c>
      <c r="Y198" s="402">
        <v>9418606.4167303611</v>
      </c>
      <c r="Z198" s="402">
        <v>9421955.6172595844</v>
      </c>
      <c r="AA198" s="401">
        <f t="shared" si="28"/>
        <v>3349.200529223308</v>
      </c>
      <c r="AB198" s="401">
        <f t="shared" si="30"/>
        <v>4678.8904206310781</v>
      </c>
      <c r="AC198" s="401">
        <f t="shared" si="29"/>
        <v>4680.5542062889144</v>
      </c>
      <c r="AD198" s="402">
        <f t="shared" si="31"/>
        <v>1.6637856578363426</v>
      </c>
      <c r="AE198" s="403">
        <f t="shared" si="32"/>
        <v>3.5559406360534835E-4</v>
      </c>
      <c r="AF198" s="355">
        <v>4</v>
      </c>
    </row>
    <row r="199" spans="1:32">
      <c r="A199" s="397">
        <v>609</v>
      </c>
      <c r="B199" s="397" t="s">
        <v>197</v>
      </c>
      <c r="C199" s="402">
        <v>83482</v>
      </c>
      <c r="D199" s="402">
        <v>329747649.07999998</v>
      </c>
      <c r="E199" s="402">
        <v>328670061.59999996</v>
      </c>
      <c r="F199" s="401">
        <f t="shared" si="23"/>
        <v>-1077587.4800000191</v>
      </c>
      <c r="G199" s="402">
        <v>344258000</v>
      </c>
      <c r="H199" s="402">
        <v>344258000</v>
      </c>
      <c r="I199" s="401">
        <f t="shared" si="24"/>
        <v>0</v>
      </c>
      <c r="J199" s="402">
        <v>337002824.53999996</v>
      </c>
      <c r="K199" s="402">
        <v>336464030.79999995</v>
      </c>
      <c r="L199" s="401">
        <f t="shared" si="25"/>
        <v>-538793.74000000954</v>
      </c>
      <c r="M199" s="402">
        <v>344237896.51059854</v>
      </c>
      <c r="N199" s="402">
        <v>343391285.39556861</v>
      </c>
      <c r="O199" s="401">
        <f t="shared" si="26"/>
        <v>-846611.11502993107</v>
      </c>
      <c r="P199" s="402">
        <v>7418344.7999999998</v>
      </c>
      <c r="Q199" s="402">
        <v>7418344.8100000024</v>
      </c>
      <c r="R199" s="401">
        <f t="shared" si="27"/>
        <v>1.0000002570450306E-2</v>
      </c>
      <c r="S199" s="402">
        <v>7997000</v>
      </c>
      <c r="T199" s="402">
        <v>7997000</v>
      </c>
      <c r="U199" s="402">
        <v>7707672.4000000004</v>
      </c>
      <c r="V199" s="402">
        <v>7707672.4050000012</v>
      </c>
      <c r="W199" s="402">
        <v>7949083.533249802</v>
      </c>
      <c r="X199" s="402">
        <v>7938195.4935781937</v>
      </c>
      <c r="Y199" s="402">
        <v>352186980.04384834</v>
      </c>
      <c r="Z199" s="402">
        <v>351329480.8891468</v>
      </c>
      <c r="AA199" s="401">
        <f t="shared" si="28"/>
        <v>-857499.15470153093</v>
      </c>
      <c r="AB199" s="401">
        <f t="shared" si="30"/>
        <v>4218.7175683841824</v>
      </c>
      <c r="AC199" s="401">
        <f t="shared" si="29"/>
        <v>4208.4459031784909</v>
      </c>
      <c r="AD199" s="402">
        <f t="shared" si="31"/>
        <v>-10.271665205691534</v>
      </c>
      <c r="AE199" s="403">
        <f t="shared" si="32"/>
        <v>-2.4347838031797183E-3</v>
      </c>
      <c r="AF199" s="355">
        <v>4</v>
      </c>
    </row>
    <row r="200" spans="1:32">
      <c r="A200" s="397">
        <v>611</v>
      </c>
      <c r="B200" s="397" t="s">
        <v>198</v>
      </c>
      <c r="C200" s="402">
        <v>5066</v>
      </c>
      <c r="D200" s="402">
        <v>13451202.870000001</v>
      </c>
      <c r="E200" s="402">
        <v>13451202.870000001</v>
      </c>
      <c r="F200" s="401">
        <f t="shared" si="23"/>
        <v>0</v>
      </c>
      <c r="G200" s="402">
        <v>14474000</v>
      </c>
      <c r="H200" s="402">
        <v>14474000</v>
      </c>
      <c r="I200" s="401">
        <f t="shared" si="24"/>
        <v>0</v>
      </c>
      <c r="J200" s="402">
        <v>13962601.435000001</v>
      </c>
      <c r="K200" s="402">
        <v>13962601.435000001</v>
      </c>
      <c r="L200" s="401">
        <f t="shared" si="25"/>
        <v>0</v>
      </c>
      <c r="M200" s="402">
        <v>14262362.798771646</v>
      </c>
      <c r="N200" s="402">
        <v>14250068.997956801</v>
      </c>
      <c r="O200" s="401">
        <f t="shared" si="26"/>
        <v>-12293.800814844668</v>
      </c>
      <c r="P200" s="402">
        <v>406350.26</v>
      </c>
      <c r="Q200" s="402">
        <v>406350.26</v>
      </c>
      <c r="R200" s="401">
        <f t="shared" si="27"/>
        <v>0</v>
      </c>
      <c r="S200" s="402">
        <v>411000</v>
      </c>
      <c r="T200" s="402">
        <v>411000</v>
      </c>
      <c r="U200" s="402">
        <v>408675.13</v>
      </c>
      <c r="V200" s="402">
        <v>408675.13</v>
      </c>
      <c r="W200" s="402">
        <v>421475.19740612252</v>
      </c>
      <c r="X200" s="402">
        <v>420897.89301358903</v>
      </c>
      <c r="Y200" s="402">
        <v>14683837.996177768</v>
      </c>
      <c r="Z200" s="402">
        <v>14670966.89097039</v>
      </c>
      <c r="AA200" s="401">
        <f t="shared" si="28"/>
        <v>-12871.105207378045</v>
      </c>
      <c r="AB200" s="401">
        <f t="shared" si="30"/>
        <v>2898.5073028380907</v>
      </c>
      <c r="AC200" s="401">
        <f t="shared" si="29"/>
        <v>2895.9666188255806</v>
      </c>
      <c r="AD200" s="402">
        <f t="shared" si="31"/>
        <v>-2.5406840125101553</v>
      </c>
      <c r="AE200" s="403">
        <f t="shared" si="32"/>
        <v>-8.7654911547831171E-4</v>
      </c>
      <c r="AF200" s="355">
        <v>1</v>
      </c>
    </row>
    <row r="201" spans="1:32">
      <c r="A201" s="397">
        <v>614</v>
      </c>
      <c r="B201" s="397" t="s">
        <v>199</v>
      </c>
      <c r="C201" s="402">
        <v>3066</v>
      </c>
      <c r="D201" s="402">
        <v>18645273.419999994</v>
      </c>
      <c r="E201" s="402">
        <v>19093403.779999997</v>
      </c>
      <c r="F201" s="401">
        <f t="shared" si="23"/>
        <v>448130.36000000313</v>
      </c>
      <c r="G201" s="402">
        <v>19821000</v>
      </c>
      <c r="H201" s="402">
        <v>19821000</v>
      </c>
      <c r="I201" s="401">
        <f t="shared" si="24"/>
        <v>0</v>
      </c>
      <c r="J201" s="402">
        <v>19233136.709999997</v>
      </c>
      <c r="K201" s="402">
        <v>19457201.890000001</v>
      </c>
      <c r="L201" s="401">
        <f t="shared" si="25"/>
        <v>224065.18000000343</v>
      </c>
      <c r="M201" s="402">
        <v>19646050.543903768</v>
      </c>
      <c r="N201" s="402">
        <v>19857794.461184911</v>
      </c>
      <c r="O201" s="401">
        <f t="shared" si="26"/>
        <v>211743.91728114337</v>
      </c>
      <c r="P201" s="402">
        <v>379263</v>
      </c>
      <c r="Q201" s="402">
        <v>379263</v>
      </c>
      <c r="R201" s="401">
        <f t="shared" si="27"/>
        <v>0</v>
      </c>
      <c r="S201" s="402">
        <v>390000</v>
      </c>
      <c r="T201" s="402">
        <v>390000</v>
      </c>
      <c r="U201" s="402">
        <v>384631.5</v>
      </c>
      <c r="V201" s="402">
        <v>384631.5</v>
      </c>
      <c r="W201" s="402">
        <v>396678.49959725467</v>
      </c>
      <c r="X201" s="402">
        <v>396135.1598191362</v>
      </c>
      <c r="Y201" s="402">
        <v>20042729.043501023</v>
      </c>
      <c r="Z201" s="402">
        <v>20253929.621004049</v>
      </c>
      <c r="AA201" s="401">
        <f t="shared" si="28"/>
        <v>211200.57750302553</v>
      </c>
      <c r="AB201" s="401">
        <f t="shared" si="30"/>
        <v>6537.0936214941366</v>
      </c>
      <c r="AC201" s="401">
        <f t="shared" si="29"/>
        <v>6605.9783499687046</v>
      </c>
      <c r="AD201" s="402">
        <f t="shared" si="31"/>
        <v>68.884728474567964</v>
      </c>
      <c r="AE201" s="403">
        <f t="shared" si="32"/>
        <v>1.0537515976224229E-2</v>
      </c>
      <c r="AF201" s="355">
        <v>19</v>
      </c>
    </row>
    <row r="202" spans="1:32">
      <c r="A202" s="397">
        <v>615</v>
      </c>
      <c r="B202" s="397" t="s">
        <v>200</v>
      </c>
      <c r="C202" s="402">
        <v>7702</v>
      </c>
      <c r="D202" s="402">
        <v>36125352.840000011</v>
      </c>
      <c r="E202" s="402">
        <v>35734355.090000011</v>
      </c>
      <c r="F202" s="401">
        <f t="shared" ref="F202:F265" si="33">E202-D202</f>
        <v>-390997.75</v>
      </c>
      <c r="G202" s="402">
        <v>36900000</v>
      </c>
      <c r="H202" s="402">
        <v>36900000</v>
      </c>
      <c r="I202" s="401">
        <f t="shared" ref="I202:I265" si="34">H202-G202</f>
        <v>0</v>
      </c>
      <c r="J202" s="402">
        <v>36512676.420000002</v>
      </c>
      <c r="K202" s="402">
        <v>36317177.545000002</v>
      </c>
      <c r="L202" s="401">
        <f t="shared" ref="L202:L265" si="35">K202-J202</f>
        <v>-195498.875</v>
      </c>
      <c r="M202" s="402">
        <v>37296562.555371314</v>
      </c>
      <c r="N202" s="402">
        <v>37064889.965993464</v>
      </c>
      <c r="O202" s="401">
        <f t="shared" ref="O202:O265" si="36">N202-M202</f>
        <v>-231672.58937785029</v>
      </c>
      <c r="P202" s="402">
        <v>553065.31000000006</v>
      </c>
      <c r="Q202" s="402">
        <v>553065.31000000006</v>
      </c>
      <c r="R202" s="401">
        <f t="shared" ref="R202:R265" si="37">Q202-P202</f>
        <v>0</v>
      </c>
      <c r="S202" s="402">
        <v>555000</v>
      </c>
      <c r="T202" s="402">
        <v>555000</v>
      </c>
      <c r="U202" s="402">
        <v>554032.65500000003</v>
      </c>
      <c r="V202" s="402">
        <v>554032.65500000003</v>
      </c>
      <c r="W202" s="402">
        <v>571385.44896422536</v>
      </c>
      <c r="X202" s="402">
        <v>570602.80900926038</v>
      </c>
      <c r="Y202" s="402">
        <v>37867948.004335538</v>
      </c>
      <c r="Z202" s="402">
        <v>37635492.775002725</v>
      </c>
      <c r="AA202" s="401">
        <f t="shared" ref="AA202:AA265" si="38">Z202-Y202</f>
        <v>-232455.22933281213</v>
      </c>
      <c r="AB202" s="401">
        <f t="shared" si="30"/>
        <v>4916.6382763354368</v>
      </c>
      <c r="AC202" s="401">
        <f t="shared" ref="AC202:AC265" si="39">Z202/C202</f>
        <v>4886.4571247731401</v>
      </c>
      <c r="AD202" s="402">
        <f t="shared" si="31"/>
        <v>-30.181151562296691</v>
      </c>
      <c r="AE202" s="403">
        <f t="shared" si="32"/>
        <v>-6.1385747468068541E-3</v>
      </c>
      <c r="AF202" s="355">
        <v>17</v>
      </c>
    </row>
    <row r="203" spans="1:32">
      <c r="A203" s="397">
        <v>616</v>
      </c>
      <c r="B203" s="397" t="s">
        <v>201</v>
      </c>
      <c r="C203" s="402">
        <v>1848</v>
      </c>
      <c r="D203" s="402">
        <v>6314799.3599999994</v>
      </c>
      <c r="E203" s="402">
        <v>6314799.3599999994</v>
      </c>
      <c r="F203" s="401">
        <f t="shared" si="33"/>
        <v>0</v>
      </c>
      <c r="G203" s="402">
        <v>6751000</v>
      </c>
      <c r="H203" s="402">
        <v>6751000</v>
      </c>
      <c r="I203" s="401">
        <f t="shared" si="34"/>
        <v>0</v>
      </c>
      <c r="J203" s="402">
        <v>6532899.6799999997</v>
      </c>
      <c r="K203" s="402">
        <v>6532899.6799999997</v>
      </c>
      <c r="L203" s="401">
        <f t="shared" si="35"/>
        <v>0</v>
      </c>
      <c r="M203" s="402">
        <v>6673153.6954552615</v>
      </c>
      <c r="N203" s="402">
        <v>6667401.6034985315</v>
      </c>
      <c r="O203" s="401">
        <f t="shared" si="36"/>
        <v>-5752.0919567300007</v>
      </c>
      <c r="P203" s="402">
        <v>221228.05000000002</v>
      </c>
      <c r="Q203" s="402">
        <v>221228.05000000002</v>
      </c>
      <c r="R203" s="401">
        <f t="shared" si="37"/>
        <v>0</v>
      </c>
      <c r="S203" s="402">
        <v>213000</v>
      </c>
      <c r="T203" s="402">
        <v>213000</v>
      </c>
      <c r="U203" s="402">
        <v>217114.02500000002</v>
      </c>
      <c r="V203" s="402">
        <v>217114.02500000002</v>
      </c>
      <c r="W203" s="402">
        <v>223914.22875796925</v>
      </c>
      <c r="X203" s="402">
        <v>223607.52822467982</v>
      </c>
      <c r="Y203" s="402">
        <v>6897067.9242132306</v>
      </c>
      <c r="Z203" s="402">
        <v>6891009.1317232111</v>
      </c>
      <c r="AA203" s="401">
        <f t="shared" si="38"/>
        <v>-6058.792490019463</v>
      </c>
      <c r="AB203" s="401">
        <f t="shared" ref="AB203:AB266" si="40">Y203/C203</f>
        <v>3732.1796126694971</v>
      </c>
      <c r="AC203" s="401">
        <f t="shared" si="39"/>
        <v>3728.9010453047681</v>
      </c>
      <c r="AD203" s="402">
        <f t="shared" ref="AD203:AD266" si="41">AC203-AB203</f>
        <v>-3.2785673647290423</v>
      </c>
      <c r="AE203" s="403">
        <f t="shared" ref="AE203:AE266" si="42">AD203/AB203</f>
        <v>-8.7845915925359181E-4</v>
      </c>
      <c r="AF203" s="355">
        <v>1</v>
      </c>
    </row>
    <row r="204" spans="1:32">
      <c r="A204" s="397">
        <v>619</v>
      </c>
      <c r="B204" s="397" t="s">
        <v>202</v>
      </c>
      <c r="C204" s="402">
        <v>2721</v>
      </c>
      <c r="D204" s="402">
        <v>12538273.890000001</v>
      </c>
      <c r="E204" s="402">
        <v>12668056.77</v>
      </c>
      <c r="F204" s="401">
        <f t="shared" si="33"/>
        <v>129782.87999999896</v>
      </c>
      <c r="G204" s="402">
        <v>12688000</v>
      </c>
      <c r="H204" s="402">
        <v>12688000</v>
      </c>
      <c r="I204" s="401">
        <f t="shared" si="34"/>
        <v>0</v>
      </c>
      <c r="J204" s="402">
        <v>12613136.945</v>
      </c>
      <c r="K204" s="402">
        <v>12678028.385</v>
      </c>
      <c r="L204" s="401">
        <f t="shared" si="35"/>
        <v>64891.439999999478</v>
      </c>
      <c r="M204" s="402">
        <v>12883926.822493324</v>
      </c>
      <c r="N204" s="402">
        <v>12939048.649733573</v>
      </c>
      <c r="O204" s="401">
        <f t="shared" si="36"/>
        <v>55121.827240249142</v>
      </c>
      <c r="P204" s="402">
        <v>213164.54</v>
      </c>
      <c r="Q204" s="402">
        <v>217505.45</v>
      </c>
      <c r="R204" s="401">
        <f t="shared" si="37"/>
        <v>4340.9100000000035</v>
      </c>
      <c r="S204" s="402">
        <v>216000</v>
      </c>
      <c r="T204" s="402">
        <v>216000</v>
      </c>
      <c r="U204" s="402">
        <v>214582.27000000002</v>
      </c>
      <c r="V204" s="402">
        <v>216752.72500000001</v>
      </c>
      <c r="W204" s="402">
        <v>221303.17694669572</v>
      </c>
      <c r="X204" s="402">
        <v>223235.42236948421</v>
      </c>
      <c r="Y204" s="402">
        <v>13105229.99944002</v>
      </c>
      <c r="Z204" s="402">
        <v>13162284.072103057</v>
      </c>
      <c r="AA204" s="401">
        <f t="shared" si="38"/>
        <v>57054.072663037106</v>
      </c>
      <c r="AB204" s="401">
        <f t="shared" si="40"/>
        <v>4816.3285554722606</v>
      </c>
      <c r="AC204" s="401">
        <f t="shared" si="39"/>
        <v>4837.2966086376546</v>
      </c>
      <c r="AD204" s="402">
        <f t="shared" si="41"/>
        <v>20.96805316539394</v>
      </c>
      <c r="AE204" s="403">
        <f t="shared" si="42"/>
        <v>4.3535346320114025E-3</v>
      </c>
      <c r="AF204" s="355">
        <v>6</v>
      </c>
    </row>
    <row r="205" spans="1:32">
      <c r="A205" s="397">
        <v>620</v>
      </c>
      <c r="B205" s="397" t="s">
        <v>203</v>
      </c>
      <c r="C205" s="402">
        <v>2446</v>
      </c>
      <c r="D205" s="402">
        <v>14987594.100000001</v>
      </c>
      <c r="E205" s="402">
        <v>15189925.350000001</v>
      </c>
      <c r="F205" s="401">
        <f t="shared" si="33"/>
        <v>202331.25</v>
      </c>
      <c r="G205" s="402">
        <v>15141000</v>
      </c>
      <c r="H205" s="402">
        <v>15141000</v>
      </c>
      <c r="I205" s="401">
        <f t="shared" si="34"/>
        <v>0</v>
      </c>
      <c r="J205" s="402">
        <v>15064297.050000001</v>
      </c>
      <c r="K205" s="402">
        <v>15165462.675000001</v>
      </c>
      <c r="L205" s="401">
        <f t="shared" si="35"/>
        <v>101165.625</v>
      </c>
      <c r="M205" s="402">
        <v>15387710.58070852</v>
      </c>
      <c r="N205" s="402">
        <v>15477695.221104655</v>
      </c>
      <c r="O205" s="401">
        <f t="shared" si="36"/>
        <v>89984.640396134928</v>
      </c>
      <c r="P205" s="402">
        <v>345872.8</v>
      </c>
      <c r="Q205" s="402">
        <v>345872.8</v>
      </c>
      <c r="R205" s="401">
        <f t="shared" si="37"/>
        <v>0</v>
      </c>
      <c r="S205" s="402">
        <v>362000</v>
      </c>
      <c r="T205" s="402">
        <v>362000</v>
      </c>
      <c r="U205" s="402">
        <v>353936.4</v>
      </c>
      <c r="V205" s="402">
        <v>353936.4</v>
      </c>
      <c r="W205" s="402">
        <v>365022.00185074226</v>
      </c>
      <c r="X205" s="402">
        <v>364522.02271475352</v>
      </c>
      <c r="Y205" s="402">
        <v>15752732.582559263</v>
      </c>
      <c r="Z205" s="402">
        <v>15842217.243819408</v>
      </c>
      <c r="AA205" s="401">
        <f t="shared" si="38"/>
        <v>89484.661260144785</v>
      </c>
      <c r="AB205" s="401">
        <f t="shared" si="40"/>
        <v>6440.2013828942208</v>
      </c>
      <c r="AC205" s="401">
        <f t="shared" si="39"/>
        <v>6476.7854635402318</v>
      </c>
      <c r="AD205" s="402">
        <f t="shared" si="41"/>
        <v>36.584080646010989</v>
      </c>
      <c r="AE205" s="403">
        <f t="shared" si="42"/>
        <v>5.6805802289322414E-3</v>
      </c>
      <c r="AF205" s="355">
        <v>18</v>
      </c>
    </row>
    <row r="206" spans="1:32">
      <c r="A206" s="397">
        <v>623</v>
      </c>
      <c r="B206" s="397" t="s">
        <v>204</v>
      </c>
      <c r="C206" s="402">
        <v>2117</v>
      </c>
      <c r="D206" s="402">
        <v>11287002.660000002</v>
      </c>
      <c r="E206" s="402">
        <v>11037413.539999997</v>
      </c>
      <c r="F206" s="401">
        <f t="shared" si="33"/>
        <v>-249589.12000000477</v>
      </c>
      <c r="G206" s="402">
        <v>10861000</v>
      </c>
      <c r="H206" s="402">
        <v>10861000</v>
      </c>
      <c r="I206" s="401">
        <f t="shared" si="34"/>
        <v>0</v>
      </c>
      <c r="J206" s="402">
        <v>11074001.330000002</v>
      </c>
      <c r="K206" s="402">
        <v>10949206.77</v>
      </c>
      <c r="L206" s="401">
        <f t="shared" si="35"/>
        <v>-124794.56000000238</v>
      </c>
      <c r="M206" s="402">
        <v>11311747.695284676</v>
      </c>
      <c r="N206" s="402">
        <v>11174633.371277327</v>
      </c>
      <c r="O206" s="401">
        <f t="shared" si="36"/>
        <v>-137114.32400734909</v>
      </c>
      <c r="P206" s="402">
        <v>170796.41</v>
      </c>
      <c r="Q206" s="402">
        <v>218785.4</v>
      </c>
      <c r="R206" s="401">
        <f t="shared" si="37"/>
        <v>47988.989999999991</v>
      </c>
      <c r="S206" s="402">
        <v>223000</v>
      </c>
      <c r="T206" s="402">
        <v>223000</v>
      </c>
      <c r="U206" s="402">
        <v>196898.20500000002</v>
      </c>
      <c r="V206" s="402">
        <v>220892.7</v>
      </c>
      <c r="W206" s="402">
        <v>203065.23135206729</v>
      </c>
      <c r="X206" s="402">
        <v>227499.2168280042</v>
      </c>
      <c r="Y206" s="402">
        <v>11514812.926636742</v>
      </c>
      <c r="Z206" s="402">
        <v>11402132.58810533</v>
      </c>
      <c r="AA206" s="401">
        <f t="shared" si="38"/>
        <v>-112680.33853141218</v>
      </c>
      <c r="AB206" s="401">
        <f t="shared" si="40"/>
        <v>5439.2125302960521</v>
      </c>
      <c r="AC206" s="401">
        <f t="shared" si="39"/>
        <v>5385.9861068045966</v>
      </c>
      <c r="AD206" s="402">
        <f t="shared" si="41"/>
        <v>-53.226423491455535</v>
      </c>
      <c r="AE206" s="403">
        <f t="shared" si="42"/>
        <v>-9.7856855555814182E-3</v>
      </c>
      <c r="AF206" s="355">
        <v>10</v>
      </c>
    </row>
    <row r="207" spans="1:32">
      <c r="A207" s="397">
        <v>624</v>
      </c>
      <c r="B207" s="397" t="s">
        <v>205</v>
      </c>
      <c r="C207" s="402">
        <v>5119</v>
      </c>
      <c r="D207" s="402">
        <v>17049542.119999997</v>
      </c>
      <c r="E207" s="402">
        <v>17049542.119999997</v>
      </c>
      <c r="F207" s="401">
        <f t="shared" si="33"/>
        <v>0</v>
      </c>
      <c r="G207" s="402">
        <v>16926000</v>
      </c>
      <c r="H207" s="402">
        <v>16926000</v>
      </c>
      <c r="I207" s="401">
        <f t="shared" si="34"/>
        <v>0</v>
      </c>
      <c r="J207" s="402">
        <v>16987771.059999999</v>
      </c>
      <c r="K207" s="402">
        <v>16987771.059999999</v>
      </c>
      <c r="L207" s="401">
        <f t="shared" si="35"/>
        <v>0</v>
      </c>
      <c r="M207" s="402">
        <v>17352479.416397061</v>
      </c>
      <c r="N207" s="402">
        <v>17337522.012171775</v>
      </c>
      <c r="O207" s="401">
        <f t="shared" si="36"/>
        <v>-14957.404225286096</v>
      </c>
      <c r="P207" s="402">
        <v>377775.58</v>
      </c>
      <c r="Q207" s="402">
        <v>377775.58</v>
      </c>
      <c r="R207" s="401">
        <f t="shared" si="37"/>
        <v>0</v>
      </c>
      <c r="S207" s="402">
        <v>382000</v>
      </c>
      <c r="T207" s="402">
        <v>382000</v>
      </c>
      <c r="U207" s="402">
        <v>379887.79000000004</v>
      </c>
      <c r="V207" s="402">
        <v>379887.79000000004</v>
      </c>
      <c r="W207" s="402">
        <v>391786.21239424485</v>
      </c>
      <c r="X207" s="402">
        <v>391249.57369583211</v>
      </c>
      <c r="Y207" s="402">
        <v>17744265.628791306</v>
      </c>
      <c r="Z207" s="402">
        <v>17728771.585867606</v>
      </c>
      <c r="AA207" s="401">
        <f t="shared" si="38"/>
        <v>-15494.042923700064</v>
      </c>
      <c r="AB207" s="401">
        <f t="shared" si="40"/>
        <v>3466.3539028699561</v>
      </c>
      <c r="AC207" s="401">
        <f t="shared" si="39"/>
        <v>3463.3271314451272</v>
      </c>
      <c r="AD207" s="402">
        <f t="shared" si="41"/>
        <v>-3.0267714248288939</v>
      </c>
      <c r="AE207" s="403">
        <f t="shared" si="42"/>
        <v>-8.7318592089598486E-4</v>
      </c>
      <c r="AF207" s="355">
        <v>8</v>
      </c>
    </row>
    <row r="208" spans="1:32">
      <c r="A208" s="397">
        <v>625</v>
      </c>
      <c r="B208" s="397" t="s">
        <v>206</v>
      </c>
      <c r="C208" s="402">
        <v>3048</v>
      </c>
      <c r="D208" s="402">
        <v>12130000</v>
      </c>
      <c r="E208" s="402">
        <v>11595286.960000001</v>
      </c>
      <c r="F208" s="401">
        <f t="shared" si="33"/>
        <v>-534713.03999999911</v>
      </c>
      <c r="G208" s="402">
        <v>12497000</v>
      </c>
      <c r="H208" s="402">
        <v>12497000</v>
      </c>
      <c r="I208" s="401">
        <f t="shared" si="34"/>
        <v>0</v>
      </c>
      <c r="J208" s="402">
        <v>12313500</v>
      </c>
      <c r="K208" s="402">
        <v>12046143.48</v>
      </c>
      <c r="L208" s="401">
        <f t="shared" si="35"/>
        <v>-267356.51999999955</v>
      </c>
      <c r="M208" s="402">
        <v>12577857.008970382</v>
      </c>
      <c r="N208" s="402">
        <v>12294154.248290153</v>
      </c>
      <c r="O208" s="401">
        <f t="shared" si="36"/>
        <v>-283702.76068022847</v>
      </c>
      <c r="P208" s="402">
        <v>356000</v>
      </c>
      <c r="Q208" s="402">
        <v>399008.27999999997</v>
      </c>
      <c r="R208" s="401">
        <f t="shared" si="37"/>
        <v>43008.27999999997</v>
      </c>
      <c r="S208" s="402">
        <v>381000</v>
      </c>
      <c r="T208" s="402">
        <v>381000</v>
      </c>
      <c r="U208" s="402">
        <v>368500</v>
      </c>
      <c r="V208" s="402">
        <v>390004.14</v>
      </c>
      <c r="W208" s="402">
        <v>380041.74671494233</v>
      </c>
      <c r="X208" s="402">
        <v>401668.48614589486</v>
      </c>
      <c r="Y208" s="402">
        <v>12957898.755685324</v>
      </c>
      <c r="Z208" s="402">
        <v>12695822.734436048</v>
      </c>
      <c r="AA208" s="401">
        <f t="shared" si="38"/>
        <v>-262076.02124927565</v>
      </c>
      <c r="AB208" s="401">
        <f t="shared" si="40"/>
        <v>4251.2791193193316</v>
      </c>
      <c r="AC208" s="401">
        <f t="shared" si="39"/>
        <v>4165.2961727152388</v>
      </c>
      <c r="AD208" s="402">
        <f t="shared" si="41"/>
        <v>-85.982946604092831</v>
      </c>
      <c r="AE208" s="403">
        <f t="shared" si="42"/>
        <v>-2.0225194392284335E-2</v>
      </c>
      <c r="AF208" s="355">
        <v>17</v>
      </c>
    </row>
    <row r="209" spans="1:32">
      <c r="A209" s="397">
        <v>626</v>
      </c>
      <c r="B209" s="397" t="s">
        <v>207</v>
      </c>
      <c r="C209" s="402">
        <v>4964</v>
      </c>
      <c r="D209" s="402">
        <v>27222526.009999994</v>
      </c>
      <c r="E209" s="402">
        <v>27402101.249999993</v>
      </c>
      <c r="F209" s="401">
        <f t="shared" si="33"/>
        <v>179575.23999999836</v>
      </c>
      <c r="G209" s="402">
        <v>27201000</v>
      </c>
      <c r="H209" s="402">
        <v>27201000</v>
      </c>
      <c r="I209" s="401">
        <f t="shared" si="34"/>
        <v>0</v>
      </c>
      <c r="J209" s="402">
        <v>27211763.004999995</v>
      </c>
      <c r="K209" s="402">
        <v>27301550.624999996</v>
      </c>
      <c r="L209" s="401">
        <f t="shared" si="35"/>
        <v>89787.620000001043</v>
      </c>
      <c r="M209" s="402">
        <v>27795968.980296437</v>
      </c>
      <c r="N209" s="402">
        <v>27863645.75173169</v>
      </c>
      <c r="O209" s="401">
        <f t="shared" si="36"/>
        <v>67676.771435253322</v>
      </c>
      <c r="P209" s="402">
        <v>600151.98</v>
      </c>
      <c r="Q209" s="402">
        <v>600151.98</v>
      </c>
      <c r="R209" s="401">
        <f t="shared" si="37"/>
        <v>0</v>
      </c>
      <c r="S209" s="402">
        <v>582000</v>
      </c>
      <c r="T209" s="402">
        <v>582000</v>
      </c>
      <c r="U209" s="402">
        <v>591075.99</v>
      </c>
      <c r="V209" s="402">
        <v>591075.99</v>
      </c>
      <c r="W209" s="402">
        <v>609589.01405933185</v>
      </c>
      <c r="X209" s="402">
        <v>608754.04579163215</v>
      </c>
      <c r="Y209" s="402">
        <v>28405557.994355768</v>
      </c>
      <c r="Z209" s="402">
        <v>28472399.797523323</v>
      </c>
      <c r="AA209" s="401">
        <f t="shared" si="38"/>
        <v>66841.803167555481</v>
      </c>
      <c r="AB209" s="401">
        <f t="shared" si="40"/>
        <v>5722.3122470499129</v>
      </c>
      <c r="AC209" s="401">
        <f t="shared" si="39"/>
        <v>5735.7775579217014</v>
      </c>
      <c r="AD209" s="402">
        <f t="shared" si="41"/>
        <v>13.465310871788461</v>
      </c>
      <c r="AE209" s="403">
        <f t="shared" si="42"/>
        <v>2.3531241027139652E-3</v>
      </c>
      <c r="AF209" s="355">
        <v>17</v>
      </c>
    </row>
    <row r="210" spans="1:32">
      <c r="A210" s="397">
        <v>630</v>
      </c>
      <c r="B210" s="397" t="s">
        <v>208</v>
      </c>
      <c r="C210" s="402">
        <v>1631</v>
      </c>
      <c r="D210" s="402">
        <v>6678150.2700000005</v>
      </c>
      <c r="E210" s="402">
        <v>6788443.9299999997</v>
      </c>
      <c r="F210" s="401">
        <f t="shared" si="33"/>
        <v>110293.65999999922</v>
      </c>
      <c r="G210" s="402">
        <v>7220000</v>
      </c>
      <c r="H210" s="402">
        <v>7220000</v>
      </c>
      <c r="I210" s="401">
        <f t="shared" si="34"/>
        <v>0</v>
      </c>
      <c r="J210" s="402">
        <v>6949075.1349999998</v>
      </c>
      <c r="K210" s="402">
        <v>7004221.9649999999</v>
      </c>
      <c r="L210" s="401">
        <f t="shared" si="35"/>
        <v>55146.830000000075</v>
      </c>
      <c r="M210" s="402">
        <v>7098263.9698397331</v>
      </c>
      <c r="N210" s="402">
        <v>7148427.6581912301</v>
      </c>
      <c r="O210" s="401">
        <f t="shared" si="36"/>
        <v>50163.688351497054</v>
      </c>
      <c r="P210" s="402">
        <v>221869.27000000002</v>
      </c>
      <c r="Q210" s="402">
        <v>221869.27000000002</v>
      </c>
      <c r="R210" s="401">
        <f t="shared" si="37"/>
        <v>0</v>
      </c>
      <c r="S210" s="402">
        <v>245000</v>
      </c>
      <c r="T210" s="402">
        <v>245000</v>
      </c>
      <c r="U210" s="402">
        <v>233434.63500000001</v>
      </c>
      <c r="V210" s="402">
        <v>233434.63500000001</v>
      </c>
      <c r="W210" s="402">
        <v>240746.01473314795</v>
      </c>
      <c r="X210" s="402">
        <v>240416.25931065634</v>
      </c>
      <c r="Y210" s="402">
        <v>7339009.9845728809</v>
      </c>
      <c r="Z210" s="402">
        <v>7388843.9175018864</v>
      </c>
      <c r="AA210" s="401">
        <f t="shared" si="38"/>
        <v>49833.932929005474</v>
      </c>
      <c r="AB210" s="401">
        <f t="shared" si="40"/>
        <v>4499.6995613567633</v>
      </c>
      <c r="AC210" s="401">
        <f t="shared" si="39"/>
        <v>4530.2537814235966</v>
      </c>
      <c r="AD210" s="402">
        <f t="shared" si="41"/>
        <v>30.554220066833295</v>
      </c>
      <c r="AE210" s="403">
        <f t="shared" si="42"/>
        <v>6.7902800287449622E-3</v>
      </c>
      <c r="AF210" s="355">
        <v>17</v>
      </c>
    </row>
    <row r="211" spans="1:32">
      <c r="A211" s="397">
        <v>631</v>
      </c>
      <c r="B211" s="397" t="s">
        <v>209</v>
      </c>
      <c r="C211" s="402">
        <v>1985</v>
      </c>
      <c r="D211" s="402">
        <v>6859075.6699999999</v>
      </c>
      <c r="E211" s="402">
        <v>6859075.6699999999</v>
      </c>
      <c r="F211" s="401">
        <f t="shared" si="33"/>
        <v>0</v>
      </c>
      <c r="G211" s="402">
        <v>6368000</v>
      </c>
      <c r="H211" s="402">
        <v>6368000</v>
      </c>
      <c r="I211" s="401">
        <f t="shared" si="34"/>
        <v>0</v>
      </c>
      <c r="J211" s="402">
        <v>6613537.835</v>
      </c>
      <c r="K211" s="402">
        <v>6613537.835</v>
      </c>
      <c r="L211" s="401">
        <f t="shared" si="35"/>
        <v>0</v>
      </c>
      <c r="M211" s="402">
        <v>6755523.0610342762</v>
      </c>
      <c r="N211" s="402">
        <v>6749699.9687399473</v>
      </c>
      <c r="O211" s="401">
        <f t="shared" si="36"/>
        <v>-5823.092294328846</v>
      </c>
      <c r="P211" s="402">
        <v>164436.71</v>
      </c>
      <c r="Q211" s="402">
        <v>164436.71</v>
      </c>
      <c r="R211" s="401">
        <f t="shared" si="37"/>
        <v>0</v>
      </c>
      <c r="S211" s="402">
        <v>165000</v>
      </c>
      <c r="T211" s="402">
        <v>165000</v>
      </c>
      <c r="U211" s="402">
        <v>164718.35499999998</v>
      </c>
      <c r="V211" s="402">
        <v>164718.35499999998</v>
      </c>
      <c r="W211" s="402">
        <v>169877.47991916406</v>
      </c>
      <c r="X211" s="402">
        <v>169644.79477908128</v>
      </c>
      <c r="Y211" s="402">
        <v>6925400.5409534406</v>
      </c>
      <c r="Z211" s="402">
        <v>6919344.7635190282</v>
      </c>
      <c r="AA211" s="401">
        <f t="shared" si="38"/>
        <v>-6055.77743441239</v>
      </c>
      <c r="AB211" s="401">
        <f t="shared" si="40"/>
        <v>3488.8667712611791</v>
      </c>
      <c r="AC211" s="401">
        <f t="shared" si="39"/>
        <v>3485.8160017728101</v>
      </c>
      <c r="AD211" s="402">
        <f t="shared" si="41"/>
        <v>-3.0507694883690419</v>
      </c>
      <c r="AE211" s="403">
        <f t="shared" si="42"/>
        <v>-8.7442991904968306E-4</v>
      </c>
      <c r="AF211" s="355">
        <v>2</v>
      </c>
    </row>
    <row r="212" spans="1:32">
      <c r="A212" s="397">
        <v>635</v>
      </c>
      <c r="B212" s="397" t="s">
        <v>210</v>
      </c>
      <c r="C212" s="402">
        <v>6439</v>
      </c>
      <c r="D212" s="402">
        <v>26025162.359999999</v>
      </c>
      <c r="E212" s="402">
        <v>26025162.359999999</v>
      </c>
      <c r="F212" s="401">
        <f t="shared" si="33"/>
        <v>0</v>
      </c>
      <c r="G212" s="402">
        <v>27100000</v>
      </c>
      <c r="H212" s="402">
        <v>27100000</v>
      </c>
      <c r="I212" s="401">
        <f t="shared" si="34"/>
        <v>0</v>
      </c>
      <c r="J212" s="402">
        <v>26562581.18</v>
      </c>
      <c r="K212" s="402">
        <v>26562581.18</v>
      </c>
      <c r="L212" s="401">
        <f t="shared" si="35"/>
        <v>0</v>
      </c>
      <c r="M212" s="402">
        <v>27132849.950965021</v>
      </c>
      <c r="N212" s="402">
        <v>27109462.111408379</v>
      </c>
      <c r="O212" s="401">
        <f t="shared" si="36"/>
        <v>-23387.839556641877</v>
      </c>
      <c r="P212" s="402">
        <v>524529.68999999994</v>
      </c>
      <c r="Q212" s="402">
        <v>524529.68999999994</v>
      </c>
      <c r="R212" s="401">
        <f t="shared" si="37"/>
        <v>0</v>
      </c>
      <c r="S212" s="402">
        <v>503000</v>
      </c>
      <c r="T212" s="402">
        <v>503000</v>
      </c>
      <c r="U212" s="402">
        <v>513764.84499999997</v>
      </c>
      <c r="V212" s="402">
        <v>513764.84499999997</v>
      </c>
      <c r="W212" s="402">
        <v>529856.41545327427</v>
      </c>
      <c r="X212" s="402">
        <v>529130.65878257167</v>
      </c>
      <c r="Y212" s="402">
        <v>27662706.366418295</v>
      </c>
      <c r="Z212" s="402">
        <v>27638592.77019095</v>
      </c>
      <c r="AA212" s="401">
        <f t="shared" si="38"/>
        <v>-24113.596227344126</v>
      </c>
      <c r="AB212" s="401">
        <f t="shared" si="40"/>
        <v>4296.1183982634411</v>
      </c>
      <c r="AC212" s="401">
        <f t="shared" si="39"/>
        <v>4292.373469512494</v>
      </c>
      <c r="AD212" s="402">
        <f t="shared" si="41"/>
        <v>-3.7449287509471105</v>
      </c>
      <c r="AE212" s="403">
        <f t="shared" si="42"/>
        <v>-8.7170054541813133E-4</v>
      </c>
      <c r="AF212" s="355">
        <v>6</v>
      </c>
    </row>
    <row r="213" spans="1:32">
      <c r="A213" s="397">
        <v>636</v>
      </c>
      <c r="B213" s="397" t="s">
        <v>211</v>
      </c>
      <c r="C213" s="402">
        <v>8222</v>
      </c>
      <c r="D213" s="402">
        <v>28382499.600000001</v>
      </c>
      <c r="E213" s="402">
        <v>28382499.600000001</v>
      </c>
      <c r="F213" s="401">
        <f t="shared" si="33"/>
        <v>0</v>
      </c>
      <c r="G213" s="402">
        <v>30271000</v>
      </c>
      <c r="H213" s="402">
        <v>30271000</v>
      </c>
      <c r="I213" s="401">
        <f t="shared" si="34"/>
        <v>0</v>
      </c>
      <c r="J213" s="402">
        <v>29326749.800000001</v>
      </c>
      <c r="K213" s="402">
        <v>29326749.800000001</v>
      </c>
      <c r="L213" s="401">
        <f t="shared" si="35"/>
        <v>0</v>
      </c>
      <c r="M213" s="402">
        <v>29956362.165286135</v>
      </c>
      <c r="N213" s="402">
        <v>29930540.528661579</v>
      </c>
      <c r="O213" s="401">
        <f t="shared" si="36"/>
        <v>-25821.636624556035</v>
      </c>
      <c r="P213" s="402">
        <v>610213.77</v>
      </c>
      <c r="Q213" s="402">
        <v>610213.77</v>
      </c>
      <c r="R213" s="401">
        <f t="shared" si="37"/>
        <v>0</v>
      </c>
      <c r="S213" s="402">
        <v>639000</v>
      </c>
      <c r="T213" s="402">
        <v>639000</v>
      </c>
      <c r="U213" s="402">
        <v>624606.88500000001</v>
      </c>
      <c r="V213" s="402">
        <v>624606.88500000001</v>
      </c>
      <c r="W213" s="402">
        <v>644170.12641948205</v>
      </c>
      <c r="X213" s="402">
        <v>643287.79159691243</v>
      </c>
      <c r="Y213" s="402">
        <v>30600532.291705616</v>
      </c>
      <c r="Z213" s="402">
        <v>30573828.320258491</v>
      </c>
      <c r="AA213" s="401">
        <f t="shared" si="38"/>
        <v>-26703.971447125077</v>
      </c>
      <c r="AB213" s="401">
        <f t="shared" si="40"/>
        <v>3721.7869486384839</v>
      </c>
      <c r="AC213" s="401">
        <f t="shared" si="39"/>
        <v>3718.5390805471284</v>
      </c>
      <c r="AD213" s="402">
        <f t="shared" si="41"/>
        <v>-3.2478680913554854</v>
      </c>
      <c r="AE213" s="403">
        <f t="shared" si="42"/>
        <v>-8.7266362534363525E-4</v>
      </c>
      <c r="AF213" s="355">
        <v>2</v>
      </c>
    </row>
    <row r="214" spans="1:32">
      <c r="A214" s="397">
        <v>638</v>
      </c>
      <c r="B214" s="397" t="s">
        <v>212</v>
      </c>
      <c r="C214" s="402">
        <v>51149</v>
      </c>
      <c r="D214" s="402">
        <v>161422493.51000005</v>
      </c>
      <c r="E214" s="402">
        <v>161422493.49000001</v>
      </c>
      <c r="F214" s="401">
        <f t="shared" si="33"/>
        <v>-2.0000040531158447E-2</v>
      </c>
      <c r="G214" s="402">
        <v>167532000</v>
      </c>
      <c r="H214" s="402">
        <v>167532000</v>
      </c>
      <c r="I214" s="401">
        <f t="shared" si="34"/>
        <v>0</v>
      </c>
      <c r="J214" s="402">
        <v>164477246.75500003</v>
      </c>
      <c r="K214" s="402">
        <v>164477246.745</v>
      </c>
      <c r="L214" s="401">
        <f t="shared" si="35"/>
        <v>-1.0000020265579224E-2</v>
      </c>
      <c r="M214" s="402">
        <v>168008388.42843452</v>
      </c>
      <c r="N214" s="402">
        <v>167863569.38005769</v>
      </c>
      <c r="O214" s="401">
        <f t="shared" si="36"/>
        <v>-144819.04837682843</v>
      </c>
      <c r="P214" s="402">
        <v>4979534.3499999978</v>
      </c>
      <c r="Q214" s="402">
        <v>4979534.3500000006</v>
      </c>
      <c r="R214" s="401">
        <f t="shared" si="37"/>
        <v>0</v>
      </c>
      <c r="S214" s="402">
        <v>5246000</v>
      </c>
      <c r="T214" s="402">
        <v>5246000</v>
      </c>
      <c r="U214" s="402">
        <v>5112767.1749999989</v>
      </c>
      <c r="V214" s="402">
        <v>5112767.1750000007</v>
      </c>
      <c r="W214" s="402">
        <v>5272903.5759398118</v>
      </c>
      <c r="X214" s="402">
        <v>5265681.1571248285</v>
      </c>
      <c r="Y214" s="402">
        <v>173281292.00437433</v>
      </c>
      <c r="Z214" s="402">
        <v>173129250.53718251</v>
      </c>
      <c r="AA214" s="401">
        <f t="shared" si="38"/>
        <v>-152041.46719181538</v>
      </c>
      <c r="AB214" s="401">
        <f t="shared" si="40"/>
        <v>3387.7747757409593</v>
      </c>
      <c r="AC214" s="401">
        <f t="shared" si="39"/>
        <v>3384.8022549254629</v>
      </c>
      <c r="AD214" s="402">
        <f t="shared" si="41"/>
        <v>-2.9725208154964093</v>
      </c>
      <c r="AE214" s="403">
        <f t="shared" si="42"/>
        <v>-8.7742574765651963E-4</v>
      </c>
      <c r="AF214" s="355">
        <v>1</v>
      </c>
    </row>
    <row r="215" spans="1:32">
      <c r="A215" s="397">
        <v>678</v>
      </c>
      <c r="B215" s="397" t="s">
        <v>213</v>
      </c>
      <c r="C215" s="402">
        <v>24260</v>
      </c>
      <c r="D215" s="402">
        <v>91700676.909999996</v>
      </c>
      <c r="E215" s="402">
        <v>92296167.519999981</v>
      </c>
      <c r="F215" s="401">
        <f t="shared" si="33"/>
        <v>595490.6099999845</v>
      </c>
      <c r="G215" s="402">
        <v>98954000</v>
      </c>
      <c r="H215" s="402">
        <v>98954000</v>
      </c>
      <c r="I215" s="401">
        <f t="shared" si="34"/>
        <v>0</v>
      </c>
      <c r="J215" s="402">
        <v>95327338.454999998</v>
      </c>
      <c r="K215" s="402">
        <v>95625083.75999999</v>
      </c>
      <c r="L215" s="401">
        <f t="shared" si="35"/>
        <v>297745.30499999225</v>
      </c>
      <c r="M215" s="402">
        <v>97373909.2973333</v>
      </c>
      <c r="N215" s="402">
        <v>97593850.820636719</v>
      </c>
      <c r="O215" s="401">
        <f t="shared" si="36"/>
        <v>219941.52330341935</v>
      </c>
      <c r="P215" s="402">
        <v>3148922.02</v>
      </c>
      <c r="Q215" s="402">
        <v>3148922.02</v>
      </c>
      <c r="R215" s="401">
        <f t="shared" si="37"/>
        <v>0</v>
      </c>
      <c r="S215" s="402">
        <v>3088000</v>
      </c>
      <c r="T215" s="402">
        <v>3088000</v>
      </c>
      <c r="U215" s="402">
        <v>3118461.01</v>
      </c>
      <c r="V215" s="402">
        <v>3118461.01</v>
      </c>
      <c r="W215" s="402">
        <v>3216133.973684785</v>
      </c>
      <c r="X215" s="402">
        <v>3211728.7600887986</v>
      </c>
      <c r="Y215" s="402">
        <v>100590043.27101809</v>
      </c>
      <c r="Z215" s="402">
        <v>100805579.58072552</v>
      </c>
      <c r="AA215" s="401">
        <f t="shared" si="38"/>
        <v>215536.30970743299</v>
      </c>
      <c r="AB215" s="401">
        <f t="shared" si="40"/>
        <v>4146.3331933643067</v>
      </c>
      <c r="AC215" s="401">
        <f t="shared" si="39"/>
        <v>4155.2176249268559</v>
      </c>
      <c r="AD215" s="402">
        <f t="shared" si="41"/>
        <v>8.8844315625492527</v>
      </c>
      <c r="AE215" s="403">
        <f t="shared" si="42"/>
        <v>2.1427201211826601E-3</v>
      </c>
      <c r="AF215" s="355">
        <v>17</v>
      </c>
    </row>
    <row r="216" spans="1:32">
      <c r="A216" s="397">
        <v>680</v>
      </c>
      <c r="B216" s="397" t="s">
        <v>214</v>
      </c>
      <c r="C216" s="402">
        <v>24810</v>
      </c>
      <c r="D216" s="402">
        <v>90222385.429999977</v>
      </c>
      <c r="E216" s="402">
        <v>83348675.349999979</v>
      </c>
      <c r="F216" s="401">
        <f t="shared" si="33"/>
        <v>-6873710.0799999982</v>
      </c>
      <c r="G216" s="402">
        <v>89772000</v>
      </c>
      <c r="H216" s="402">
        <v>89772000</v>
      </c>
      <c r="I216" s="401">
        <f t="shared" si="34"/>
        <v>0</v>
      </c>
      <c r="J216" s="402">
        <v>89997192.714999989</v>
      </c>
      <c r="K216" s="402">
        <v>86560337.674999982</v>
      </c>
      <c r="L216" s="401">
        <f t="shared" si="35"/>
        <v>-3436855.0400000066</v>
      </c>
      <c r="M216" s="402">
        <v>91929331.317498744</v>
      </c>
      <c r="N216" s="402">
        <v>88342476.156570837</v>
      </c>
      <c r="O216" s="401">
        <f t="shared" si="36"/>
        <v>-3586855.1609279066</v>
      </c>
      <c r="P216" s="402">
        <v>1859809.93</v>
      </c>
      <c r="Q216" s="402">
        <v>1859809.93</v>
      </c>
      <c r="R216" s="401">
        <f t="shared" si="37"/>
        <v>0</v>
      </c>
      <c r="S216" s="402">
        <v>1857000</v>
      </c>
      <c r="T216" s="402">
        <v>1857000</v>
      </c>
      <c r="U216" s="402">
        <v>1858404.9649999999</v>
      </c>
      <c r="V216" s="402">
        <v>1858404.9649999999</v>
      </c>
      <c r="W216" s="402">
        <v>1916611.8561799761</v>
      </c>
      <c r="X216" s="402">
        <v>1913986.6282895475</v>
      </c>
      <c r="Y216" s="402">
        <v>93845943.173678726</v>
      </c>
      <c r="Z216" s="402">
        <v>90256462.784860387</v>
      </c>
      <c r="AA216" s="401">
        <f t="shared" si="38"/>
        <v>-3589480.3888183385</v>
      </c>
      <c r="AB216" s="401">
        <f t="shared" si="40"/>
        <v>3782.5853758032536</v>
      </c>
      <c r="AC216" s="401">
        <f t="shared" si="39"/>
        <v>3637.9066015663198</v>
      </c>
      <c r="AD216" s="402">
        <f t="shared" si="41"/>
        <v>-144.6787742369338</v>
      </c>
      <c r="AE216" s="403">
        <f t="shared" si="42"/>
        <v>-3.8248647383460697E-2</v>
      </c>
      <c r="AF216" s="355">
        <v>2</v>
      </c>
    </row>
    <row r="217" spans="1:32">
      <c r="A217" s="397">
        <v>681</v>
      </c>
      <c r="B217" s="397" t="s">
        <v>215</v>
      </c>
      <c r="C217" s="402">
        <v>3330</v>
      </c>
      <c r="D217" s="402">
        <v>14936082.079999998</v>
      </c>
      <c r="E217" s="402">
        <v>14963966.439999999</v>
      </c>
      <c r="F217" s="401">
        <f t="shared" si="33"/>
        <v>27884.360000001267</v>
      </c>
      <c r="G217" s="402">
        <v>15471000</v>
      </c>
      <c r="H217" s="402">
        <v>15471000</v>
      </c>
      <c r="I217" s="401">
        <f t="shared" si="34"/>
        <v>0</v>
      </c>
      <c r="J217" s="402">
        <v>15203541.039999999</v>
      </c>
      <c r="K217" s="402">
        <v>15217483.219999999</v>
      </c>
      <c r="L217" s="401">
        <f t="shared" si="35"/>
        <v>13942.179999999702</v>
      </c>
      <c r="M217" s="402">
        <v>15529943.982712703</v>
      </c>
      <c r="N217" s="402">
        <v>15530786.785668198</v>
      </c>
      <c r="O217" s="401">
        <f t="shared" si="36"/>
        <v>842.8029554951936</v>
      </c>
      <c r="P217" s="402">
        <v>300960.96999999997</v>
      </c>
      <c r="Q217" s="402">
        <v>304503.06</v>
      </c>
      <c r="R217" s="401">
        <f t="shared" si="37"/>
        <v>3542.0900000000256</v>
      </c>
      <c r="S217" s="402">
        <v>325000</v>
      </c>
      <c r="T217" s="402">
        <v>325000</v>
      </c>
      <c r="U217" s="402">
        <v>312980.48499999999</v>
      </c>
      <c r="V217" s="402">
        <v>314751.53000000003</v>
      </c>
      <c r="W217" s="402">
        <v>322783.31128111208</v>
      </c>
      <c r="X217" s="402">
        <v>324165.20134171966</v>
      </c>
      <c r="Y217" s="402">
        <v>15852727.293993816</v>
      </c>
      <c r="Z217" s="402">
        <v>15854951.987009918</v>
      </c>
      <c r="AA217" s="401">
        <f t="shared" si="38"/>
        <v>2224.6930161025375</v>
      </c>
      <c r="AB217" s="401">
        <f t="shared" si="40"/>
        <v>4760.5787669651099</v>
      </c>
      <c r="AC217" s="401">
        <f t="shared" si="39"/>
        <v>4761.2468429459213</v>
      </c>
      <c r="AD217" s="402">
        <f t="shared" si="41"/>
        <v>0.66807598081140895</v>
      </c>
      <c r="AE217" s="403">
        <f t="shared" si="42"/>
        <v>1.4033503351469813E-4</v>
      </c>
      <c r="AF217" s="355">
        <v>10</v>
      </c>
    </row>
    <row r="218" spans="1:32">
      <c r="A218" s="397">
        <v>683</v>
      </c>
      <c r="B218" s="397" t="s">
        <v>216</v>
      </c>
      <c r="C218" s="402">
        <v>3670</v>
      </c>
      <c r="D218" s="402">
        <v>17606006.050000001</v>
      </c>
      <c r="E218" s="402">
        <v>17606006.050000001</v>
      </c>
      <c r="F218" s="401">
        <f t="shared" si="33"/>
        <v>0</v>
      </c>
      <c r="G218" s="402">
        <v>19692000</v>
      </c>
      <c r="H218" s="402">
        <v>19692000</v>
      </c>
      <c r="I218" s="401">
        <f t="shared" si="34"/>
        <v>0</v>
      </c>
      <c r="J218" s="402">
        <v>18649003.024999999</v>
      </c>
      <c r="K218" s="402">
        <v>18649003.024999999</v>
      </c>
      <c r="L218" s="401">
        <f t="shared" si="35"/>
        <v>0</v>
      </c>
      <c r="M218" s="402">
        <v>19049376.16504699</v>
      </c>
      <c r="N218" s="402">
        <v>19032956.078170478</v>
      </c>
      <c r="O218" s="401">
        <f t="shared" si="36"/>
        <v>-16420.086876511574</v>
      </c>
      <c r="P218" s="402">
        <v>416791</v>
      </c>
      <c r="Q218" s="402">
        <v>416791</v>
      </c>
      <c r="R218" s="401">
        <f t="shared" si="37"/>
        <v>0</v>
      </c>
      <c r="S218" s="402">
        <v>415000</v>
      </c>
      <c r="T218" s="402">
        <v>415000</v>
      </c>
      <c r="U218" s="402">
        <v>415895.5</v>
      </c>
      <c r="V218" s="402">
        <v>415895.5</v>
      </c>
      <c r="W218" s="402">
        <v>428921.71579615824</v>
      </c>
      <c r="X218" s="402">
        <v>428334.21173398319</v>
      </c>
      <c r="Y218" s="402">
        <v>19478297.880843148</v>
      </c>
      <c r="Z218" s="402">
        <v>19461290.28990446</v>
      </c>
      <c r="AA218" s="401">
        <f t="shared" si="38"/>
        <v>-17007.590938687325</v>
      </c>
      <c r="AB218" s="401">
        <f t="shared" si="40"/>
        <v>5307.4381146711576</v>
      </c>
      <c r="AC218" s="401">
        <f t="shared" si="39"/>
        <v>5302.8038937069377</v>
      </c>
      <c r="AD218" s="402">
        <f t="shared" si="41"/>
        <v>-4.6342209642198213</v>
      </c>
      <c r="AE218" s="403">
        <f t="shared" si="42"/>
        <v>-8.7315591140094758E-4</v>
      </c>
      <c r="AF218" s="355">
        <v>19</v>
      </c>
    </row>
    <row r="219" spans="1:32">
      <c r="A219" s="397">
        <v>684</v>
      </c>
      <c r="B219" s="397" t="s">
        <v>217</v>
      </c>
      <c r="C219" s="402">
        <v>38959</v>
      </c>
      <c r="D219" s="402">
        <v>143790641</v>
      </c>
      <c r="E219" s="402">
        <v>143790641</v>
      </c>
      <c r="F219" s="401">
        <f t="shared" si="33"/>
        <v>0</v>
      </c>
      <c r="G219" s="402">
        <v>144974000</v>
      </c>
      <c r="H219" s="402">
        <v>144974000</v>
      </c>
      <c r="I219" s="401">
        <f t="shared" si="34"/>
        <v>0</v>
      </c>
      <c r="J219" s="402">
        <v>144382320.5</v>
      </c>
      <c r="K219" s="402">
        <v>144382320.5</v>
      </c>
      <c r="L219" s="401">
        <f t="shared" si="35"/>
        <v>0</v>
      </c>
      <c r="M219" s="402">
        <v>147482046.68634695</v>
      </c>
      <c r="N219" s="402">
        <v>147354920.84252226</v>
      </c>
      <c r="O219" s="401">
        <f t="shared" si="36"/>
        <v>-127125.84382468462</v>
      </c>
      <c r="P219" s="402">
        <v>3629000</v>
      </c>
      <c r="Q219" s="402">
        <v>3629000</v>
      </c>
      <c r="R219" s="401">
        <f t="shared" si="37"/>
        <v>0</v>
      </c>
      <c r="S219" s="402">
        <v>3850000</v>
      </c>
      <c r="T219" s="402">
        <v>3850000</v>
      </c>
      <c r="U219" s="402">
        <v>3739500</v>
      </c>
      <c r="V219" s="402">
        <v>3739500</v>
      </c>
      <c r="W219" s="402">
        <v>3856624.4554695436</v>
      </c>
      <c r="X219" s="402">
        <v>3851341.9471459296</v>
      </c>
      <c r="Y219" s="402">
        <v>151338671.1418165</v>
      </c>
      <c r="Z219" s="402">
        <v>151206262.7896682</v>
      </c>
      <c r="AA219" s="401">
        <f t="shared" si="38"/>
        <v>-132408.35214829445</v>
      </c>
      <c r="AB219" s="401">
        <f t="shared" si="40"/>
        <v>3884.5625180784027</v>
      </c>
      <c r="AC219" s="401">
        <f t="shared" si="39"/>
        <v>3881.163859176781</v>
      </c>
      <c r="AD219" s="402">
        <f t="shared" si="41"/>
        <v>-3.3986589016217295</v>
      </c>
      <c r="AE219" s="403">
        <f t="shared" si="42"/>
        <v>-8.7491419839548935E-4</v>
      </c>
      <c r="AF219" s="355">
        <v>4</v>
      </c>
    </row>
    <row r="220" spans="1:32">
      <c r="A220" s="397">
        <v>686</v>
      </c>
      <c r="B220" s="397" t="s">
        <v>218</v>
      </c>
      <c r="C220" s="402">
        <v>3033</v>
      </c>
      <c r="D220" s="402">
        <v>15063286.460000001</v>
      </c>
      <c r="E220" s="402">
        <v>15126022.730000004</v>
      </c>
      <c r="F220" s="401">
        <f t="shared" si="33"/>
        <v>62736.270000003278</v>
      </c>
      <c r="G220" s="402">
        <v>16941000</v>
      </c>
      <c r="H220" s="402">
        <v>16941000</v>
      </c>
      <c r="I220" s="401">
        <f t="shared" si="34"/>
        <v>0</v>
      </c>
      <c r="J220" s="402">
        <v>16002143.23</v>
      </c>
      <c r="K220" s="402">
        <v>16033511.365000002</v>
      </c>
      <c r="L220" s="401">
        <f t="shared" si="35"/>
        <v>31368.135000001639</v>
      </c>
      <c r="M220" s="402">
        <v>16345691.264384899</v>
      </c>
      <c r="N220" s="402">
        <v>16363615.640997101</v>
      </c>
      <c r="O220" s="401">
        <f t="shared" si="36"/>
        <v>17924.376612201333</v>
      </c>
      <c r="P220" s="402">
        <v>343875.33</v>
      </c>
      <c r="Q220" s="402">
        <v>343875.32999999996</v>
      </c>
      <c r="R220" s="401">
        <f t="shared" si="37"/>
        <v>0</v>
      </c>
      <c r="S220" s="402">
        <v>353000</v>
      </c>
      <c r="T220" s="402">
        <v>353000</v>
      </c>
      <c r="U220" s="402">
        <v>348437.66500000004</v>
      </c>
      <c r="V220" s="402">
        <v>348437.66499999998</v>
      </c>
      <c r="W220" s="402">
        <v>359351.04159532144</v>
      </c>
      <c r="X220" s="402">
        <v>358858.83010565082</v>
      </c>
      <c r="Y220" s="402">
        <v>16705042.30598022</v>
      </c>
      <c r="Z220" s="402">
        <v>16722474.471102752</v>
      </c>
      <c r="AA220" s="401">
        <f t="shared" si="38"/>
        <v>17432.165122531354</v>
      </c>
      <c r="AB220" s="401">
        <f t="shared" si="40"/>
        <v>5507.7620527465288</v>
      </c>
      <c r="AC220" s="401">
        <f t="shared" si="39"/>
        <v>5513.5095519626611</v>
      </c>
      <c r="AD220" s="402">
        <f t="shared" si="41"/>
        <v>5.7474992161323826</v>
      </c>
      <c r="AE220" s="403">
        <f t="shared" si="42"/>
        <v>1.0435271460694829E-3</v>
      </c>
      <c r="AF220" s="355">
        <v>11</v>
      </c>
    </row>
    <row r="221" spans="1:32">
      <c r="A221" s="397">
        <v>687</v>
      </c>
      <c r="B221" s="397" t="s">
        <v>219</v>
      </c>
      <c r="C221" s="402">
        <v>1513</v>
      </c>
      <c r="D221" s="402">
        <v>8843156.5300000012</v>
      </c>
      <c r="E221" s="402">
        <v>8843156.5300000012</v>
      </c>
      <c r="F221" s="401">
        <f t="shared" si="33"/>
        <v>0</v>
      </c>
      <c r="G221" s="402">
        <v>10298000</v>
      </c>
      <c r="H221" s="402">
        <v>10298000</v>
      </c>
      <c r="I221" s="401">
        <f t="shared" si="34"/>
        <v>0</v>
      </c>
      <c r="J221" s="402">
        <v>9570578.2650000006</v>
      </c>
      <c r="K221" s="402">
        <v>9570578.2650000006</v>
      </c>
      <c r="L221" s="401">
        <f t="shared" si="35"/>
        <v>0</v>
      </c>
      <c r="M221" s="402">
        <v>9776047.8263962213</v>
      </c>
      <c r="N221" s="402">
        <v>9767621.1171314362</v>
      </c>
      <c r="O221" s="401">
        <f t="shared" si="36"/>
        <v>-8426.7092647850513</v>
      </c>
      <c r="P221" s="402">
        <v>270077.55</v>
      </c>
      <c r="Q221" s="402">
        <v>270077.55</v>
      </c>
      <c r="R221" s="401">
        <f t="shared" si="37"/>
        <v>0</v>
      </c>
      <c r="S221" s="402">
        <v>282000</v>
      </c>
      <c r="T221" s="402">
        <v>282000</v>
      </c>
      <c r="U221" s="402">
        <v>276038.77500000002</v>
      </c>
      <c r="V221" s="402">
        <v>276038.77500000002</v>
      </c>
      <c r="W221" s="402">
        <v>284684.55417110713</v>
      </c>
      <c r="X221" s="402">
        <v>284294.61510797625</v>
      </c>
      <c r="Y221" s="402">
        <v>10060732.380567329</v>
      </c>
      <c r="Z221" s="402">
        <v>10051915.732239412</v>
      </c>
      <c r="AA221" s="401">
        <f t="shared" si="38"/>
        <v>-8816.6483279168606</v>
      </c>
      <c r="AB221" s="401">
        <f t="shared" si="40"/>
        <v>6649.5256976651217</v>
      </c>
      <c r="AC221" s="401">
        <f t="shared" si="39"/>
        <v>6643.6984350557914</v>
      </c>
      <c r="AD221" s="402">
        <f t="shared" si="41"/>
        <v>-5.8272626093303188</v>
      </c>
      <c r="AE221" s="403">
        <f t="shared" si="42"/>
        <v>-8.7634259558940755E-4</v>
      </c>
      <c r="AF221" s="355">
        <v>11</v>
      </c>
    </row>
    <row r="222" spans="1:32">
      <c r="A222" s="397">
        <v>689</v>
      </c>
      <c r="B222" s="397" t="s">
        <v>220</v>
      </c>
      <c r="C222" s="402">
        <v>3092</v>
      </c>
      <c r="D222" s="402">
        <v>14859848.540000003</v>
      </c>
      <c r="E222" s="402">
        <v>14859848.540000003</v>
      </c>
      <c r="F222" s="401">
        <f t="shared" si="33"/>
        <v>0</v>
      </c>
      <c r="G222" s="402">
        <v>16212000</v>
      </c>
      <c r="H222" s="402">
        <v>16212000</v>
      </c>
      <c r="I222" s="401">
        <f t="shared" si="34"/>
        <v>0</v>
      </c>
      <c r="J222" s="402">
        <v>15535924.270000001</v>
      </c>
      <c r="K222" s="402">
        <v>15535924.270000001</v>
      </c>
      <c r="L222" s="401">
        <f t="shared" si="35"/>
        <v>0</v>
      </c>
      <c r="M222" s="402">
        <v>15869463.107179323</v>
      </c>
      <c r="N222" s="402">
        <v>15855784.026003867</v>
      </c>
      <c r="O222" s="401">
        <f t="shared" si="36"/>
        <v>-13679.081175455824</v>
      </c>
      <c r="P222" s="402">
        <v>295226.86000000004</v>
      </c>
      <c r="Q222" s="402">
        <v>295226.86000000004</v>
      </c>
      <c r="R222" s="401">
        <f t="shared" si="37"/>
        <v>0</v>
      </c>
      <c r="S222" s="402">
        <v>330000</v>
      </c>
      <c r="T222" s="402">
        <v>330000</v>
      </c>
      <c r="U222" s="402">
        <v>312613.43000000005</v>
      </c>
      <c r="V222" s="402">
        <v>312613.43000000005</v>
      </c>
      <c r="W222" s="402">
        <v>322404.75979307835</v>
      </c>
      <c r="X222" s="402">
        <v>321963.15448593878</v>
      </c>
      <c r="Y222" s="402">
        <v>16191867.866972402</v>
      </c>
      <c r="Z222" s="402">
        <v>16177747.180489806</v>
      </c>
      <c r="AA222" s="401">
        <f t="shared" si="38"/>
        <v>-14120.68648259528</v>
      </c>
      <c r="AB222" s="401">
        <f t="shared" si="40"/>
        <v>5236.6972402886167</v>
      </c>
      <c r="AC222" s="401">
        <f t="shared" si="39"/>
        <v>5232.1303947250344</v>
      </c>
      <c r="AD222" s="402">
        <f t="shared" si="41"/>
        <v>-4.5668455635823193</v>
      </c>
      <c r="AE222" s="403">
        <f t="shared" si="42"/>
        <v>-8.7208508608197118E-4</v>
      </c>
      <c r="AF222" s="355">
        <v>9</v>
      </c>
    </row>
    <row r="223" spans="1:32">
      <c r="A223" s="397">
        <v>691</v>
      </c>
      <c r="B223" s="397" t="s">
        <v>221</v>
      </c>
      <c r="C223" s="402">
        <v>2690</v>
      </c>
      <c r="D223" s="402">
        <v>11656795.920000002</v>
      </c>
      <c r="E223" s="402">
        <v>11656795.920000002</v>
      </c>
      <c r="F223" s="401">
        <f t="shared" si="33"/>
        <v>0</v>
      </c>
      <c r="G223" s="402">
        <v>12301000</v>
      </c>
      <c r="H223" s="402">
        <v>12301000</v>
      </c>
      <c r="I223" s="401">
        <f t="shared" si="34"/>
        <v>0</v>
      </c>
      <c r="J223" s="402">
        <v>11978897.960000001</v>
      </c>
      <c r="K223" s="402">
        <v>11978897.960000001</v>
      </c>
      <c r="L223" s="401">
        <f t="shared" si="35"/>
        <v>0</v>
      </c>
      <c r="M223" s="402">
        <v>12236071.439146224</v>
      </c>
      <c r="N223" s="402">
        <v>12225524.250917213</v>
      </c>
      <c r="O223" s="401">
        <f t="shared" si="36"/>
        <v>-10547.188229011372</v>
      </c>
      <c r="P223" s="402">
        <v>274036.03999999998</v>
      </c>
      <c r="Q223" s="402">
        <v>274036.03999999998</v>
      </c>
      <c r="R223" s="401">
        <f t="shared" si="37"/>
        <v>0</v>
      </c>
      <c r="S223" s="402">
        <v>241000</v>
      </c>
      <c r="T223" s="402">
        <v>241000</v>
      </c>
      <c r="U223" s="402">
        <v>257518.02</v>
      </c>
      <c r="V223" s="402">
        <v>257518.02</v>
      </c>
      <c r="W223" s="402">
        <v>265583.71270386287</v>
      </c>
      <c r="X223" s="402">
        <v>265219.93650807976</v>
      </c>
      <c r="Y223" s="402">
        <v>12501655.151850088</v>
      </c>
      <c r="Z223" s="402">
        <v>12490744.187425293</v>
      </c>
      <c r="AA223" s="401">
        <f t="shared" si="38"/>
        <v>-10910.96442479454</v>
      </c>
      <c r="AB223" s="401">
        <f t="shared" si="40"/>
        <v>4647.4554467844191</v>
      </c>
      <c r="AC223" s="401">
        <f t="shared" si="39"/>
        <v>4643.3993261804062</v>
      </c>
      <c r="AD223" s="402">
        <f t="shared" si="41"/>
        <v>-4.0561206040129036</v>
      </c>
      <c r="AE223" s="403">
        <f t="shared" si="42"/>
        <v>-8.7276158974678049E-4</v>
      </c>
      <c r="AF223" s="355">
        <v>17</v>
      </c>
    </row>
    <row r="224" spans="1:32">
      <c r="A224" s="397">
        <v>694</v>
      </c>
      <c r="B224" s="397" t="s">
        <v>222</v>
      </c>
      <c r="C224" s="402">
        <v>28521</v>
      </c>
      <c r="D224" s="402">
        <v>100954602.28</v>
      </c>
      <c r="E224" s="402">
        <v>100954602.28</v>
      </c>
      <c r="F224" s="401">
        <f t="shared" si="33"/>
        <v>0</v>
      </c>
      <c r="G224" s="402">
        <v>105287000</v>
      </c>
      <c r="H224" s="402">
        <v>105287000</v>
      </c>
      <c r="I224" s="401">
        <f t="shared" si="34"/>
        <v>0</v>
      </c>
      <c r="J224" s="402">
        <v>103120801.14</v>
      </c>
      <c r="K224" s="402">
        <v>103120801.14</v>
      </c>
      <c r="L224" s="401">
        <f t="shared" si="35"/>
        <v>0</v>
      </c>
      <c r="M224" s="402">
        <v>105334688.86907785</v>
      </c>
      <c r="N224" s="402">
        <v>105243892.99590306</v>
      </c>
      <c r="O224" s="401">
        <f t="shared" si="36"/>
        <v>-90795.873174786568</v>
      </c>
      <c r="P224" s="402">
        <v>2327910.8200000003</v>
      </c>
      <c r="Q224" s="402">
        <v>2327910.8200000003</v>
      </c>
      <c r="R224" s="401">
        <f t="shared" si="37"/>
        <v>0</v>
      </c>
      <c r="S224" s="402">
        <v>2376000</v>
      </c>
      <c r="T224" s="402">
        <v>2376000</v>
      </c>
      <c r="U224" s="402">
        <v>2351955.41</v>
      </c>
      <c r="V224" s="402">
        <v>2351955.41</v>
      </c>
      <c r="W224" s="402">
        <v>2425620.7387030078</v>
      </c>
      <c r="X224" s="402">
        <v>2422298.3094931953</v>
      </c>
      <c r="Y224" s="402">
        <v>107760309.60778086</v>
      </c>
      <c r="Z224" s="402">
        <v>107666191.30539626</v>
      </c>
      <c r="AA224" s="401">
        <f t="shared" si="38"/>
        <v>-94118.302384600043</v>
      </c>
      <c r="AB224" s="401">
        <f t="shared" si="40"/>
        <v>3778.2794995891049</v>
      </c>
      <c r="AC224" s="401">
        <f t="shared" si="39"/>
        <v>3774.9795345673806</v>
      </c>
      <c r="AD224" s="402">
        <f t="shared" si="41"/>
        <v>-3.299965021724347</v>
      </c>
      <c r="AE224" s="403">
        <f t="shared" si="42"/>
        <v>-8.7340415712580937E-4</v>
      </c>
      <c r="AF224" s="355">
        <v>5</v>
      </c>
    </row>
    <row r="225" spans="1:32">
      <c r="A225" s="397">
        <v>697</v>
      </c>
      <c r="B225" s="397" t="s">
        <v>223</v>
      </c>
      <c r="C225" s="402">
        <v>1210</v>
      </c>
      <c r="D225" s="402">
        <v>7393137.830000001</v>
      </c>
      <c r="E225" s="402">
        <v>7522239.3100000015</v>
      </c>
      <c r="F225" s="401">
        <f t="shared" si="33"/>
        <v>129101.48000000045</v>
      </c>
      <c r="G225" s="402">
        <v>7655000</v>
      </c>
      <c r="H225" s="402">
        <v>7655000</v>
      </c>
      <c r="I225" s="401">
        <f t="shared" si="34"/>
        <v>0</v>
      </c>
      <c r="J225" s="402">
        <v>7524068.915000001</v>
      </c>
      <c r="K225" s="402">
        <v>7588619.6550000012</v>
      </c>
      <c r="L225" s="401">
        <f t="shared" si="35"/>
        <v>64550.740000000224</v>
      </c>
      <c r="M225" s="402">
        <v>7685602.2202061918</v>
      </c>
      <c r="N225" s="402">
        <v>7744857.1590628633</v>
      </c>
      <c r="O225" s="401">
        <f t="shared" si="36"/>
        <v>59254.938856671564</v>
      </c>
      <c r="P225" s="402">
        <v>174730.42</v>
      </c>
      <c r="Q225" s="402">
        <v>174730.42</v>
      </c>
      <c r="R225" s="401">
        <f t="shared" si="37"/>
        <v>0</v>
      </c>
      <c r="S225" s="402">
        <v>179000</v>
      </c>
      <c r="T225" s="402">
        <v>179000</v>
      </c>
      <c r="U225" s="402">
        <v>176865.21000000002</v>
      </c>
      <c r="V225" s="402">
        <v>176865.21000000002</v>
      </c>
      <c r="W225" s="402">
        <v>182404.78518725943</v>
      </c>
      <c r="X225" s="402">
        <v>182154.94110543493</v>
      </c>
      <c r="Y225" s="402">
        <v>7868007.0053934511</v>
      </c>
      <c r="Z225" s="402">
        <v>7927012.100168298</v>
      </c>
      <c r="AA225" s="401">
        <f t="shared" si="38"/>
        <v>59005.094774846919</v>
      </c>
      <c r="AB225" s="401">
        <f t="shared" si="40"/>
        <v>6502.4851284243396</v>
      </c>
      <c r="AC225" s="401">
        <f t="shared" si="39"/>
        <v>6551.2496695605769</v>
      </c>
      <c r="AD225" s="402">
        <f t="shared" si="41"/>
        <v>48.764541136237312</v>
      </c>
      <c r="AE225" s="403">
        <f t="shared" si="42"/>
        <v>7.499369882919482E-3</v>
      </c>
      <c r="AF225" s="355">
        <v>18</v>
      </c>
    </row>
    <row r="226" spans="1:32">
      <c r="A226" s="397">
        <v>698</v>
      </c>
      <c r="B226" s="397" t="s">
        <v>224</v>
      </c>
      <c r="C226" s="402">
        <v>64180</v>
      </c>
      <c r="D226" s="402">
        <v>228117816.81999999</v>
      </c>
      <c r="E226" s="402">
        <v>228117816.81999999</v>
      </c>
      <c r="F226" s="401">
        <f t="shared" si="33"/>
        <v>0</v>
      </c>
      <c r="G226" s="402">
        <v>256544000</v>
      </c>
      <c r="H226" s="402">
        <v>256544000</v>
      </c>
      <c r="I226" s="401">
        <f t="shared" si="34"/>
        <v>0</v>
      </c>
      <c r="J226" s="402">
        <v>242330908.41</v>
      </c>
      <c r="K226" s="402">
        <v>242330908.41</v>
      </c>
      <c r="L226" s="401">
        <f t="shared" si="35"/>
        <v>0</v>
      </c>
      <c r="M226" s="402">
        <v>247533480.71911952</v>
      </c>
      <c r="N226" s="402">
        <v>247320113.03594515</v>
      </c>
      <c r="O226" s="401">
        <f t="shared" si="36"/>
        <v>-213367.68317437172</v>
      </c>
      <c r="P226" s="402">
        <v>5062046</v>
      </c>
      <c r="Q226" s="402">
        <v>5062046</v>
      </c>
      <c r="R226" s="401">
        <f t="shared" si="37"/>
        <v>0</v>
      </c>
      <c r="S226" s="402">
        <v>5537000</v>
      </c>
      <c r="T226" s="402">
        <v>5537000</v>
      </c>
      <c r="U226" s="402">
        <v>5299523</v>
      </c>
      <c r="V226" s="402">
        <v>5299523</v>
      </c>
      <c r="W226" s="402">
        <v>5465508.758957969</v>
      </c>
      <c r="X226" s="402">
        <v>5458022.5243387194</v>
      </c>
      <c r="Y226" s="402">
        <v>252998989.4780775</v>
      </c>
      <c r="Z226" s="402">
        <v>252778135.56028387</v>
      </c>
      <c r="AA226" s="401">
        <f t="shared" si="38"/>
        <v>-220853.91779363155</v>
      </c>
      <c r="AB226" s="401">
        <f t="shared" si="40"/>
        <v>3942.0222729522825</v>
      </c>
      <c r="AC226" s="401">
        <f t="shared" si="39"/>
        <v>3938.581108761045</v>
      </c>
      <c r="AD226" s="402">
        <f t="shared" si="41"/>
        <v>-3.4411641912374762</v>
      </c>
      <c r="AE226" s="403">
        <f t="shared" si="42"/>
        <v>-8.7294387321162935E-4</v>
      </c>
      <c r="AF226" s="355">
        <v>19</v>
      </c>
    </row>
    <row r="227" spans="1:32">
      <c r="A227" s="397">
        <v>700</v>
      </c>
      <c r="B227" s="397" t="s">
        <v>225</v>
      </c>
      <c r="C227" s="402">
        <v>4913</v>
      </c>
      <c r="D227" s="402">
        <v>21714542.650000002</v>
      </c>
      <c r="E227" s="402">
        <v>21714542.650000002</v>
      </c>
      <c r="F227" s="401">
        <f t="shared" si="33"/>
        <v>0</v>
      </c>
      <c r="G227" s="402">
        <v>22542000</v>
      </c>
      <c r="H227" s="402">
        <v>22542000</v>
      </c>
      <c r="I227" s="401">
        <f t="shared" si="34"/>
        <v>0</v>
      </c>
      <c r="J227" s="402">
        <v>22128271.325000003</v>
      </c>
      <c r="K227" s="402">
        <v>22128271.325000003</v>
      </c>
      <c r="L227" s="401">
        <f t="shared" si="35"/>
        <v>0</v>
      </c>
      <c r="M227" s="402">
        <v>22603340.445977964</v>
      </c>
      <c r="N227" s="402">
        <v>22583856.930580575</v>
      </c>
      <c r="O227" s="401">
        <f t="shared" si="36"/>
        <v>-19483.515397388488</v>
      </c>
      <c r="P227" s="402">
        <v>417484.91</v>
      </c>
      <c r="Q227" s="402">
        <v>417484.91</v>
      </c>
      <c r="R227" s="401">
        <f t="shared" si="37"/>
        <v>0</v>
      </c>
      <c r="S227" s="402">
        <v>438000</v>
      </c>
      <c r="T227" s="402">
        <v>438000</v>
      </c>
      <c r="U227" s="402">
        <v>427742.45499999996</v>
      </c>
      <c r="V227" s="402">
        <v>427742.45499999996</v>
      </c>
      <c r="W227" s="402">
        <v>441139.72793035983</v>
      </c>
      <c r="X227" s="402">
        <v>440535.48857245088</v>
      </c>
      <c r="Y227" s="402">
        <v>23044480.173908323</v>
      </c>
      <c r="Z227" s="402">
        <v>23024392.419153027</v>
      </c>
      <c r="AA227" s="401">
        <f t="shared" si="38"/>
        <v>-20087.754755295813</v>
      </c>
      <c r="AB227" s="401">
        <f t="shared" si="40"/>
        <v>4690.5109248744802</v>
      </c>
      <c r="AC227" s="401">
        <f t="shared" si="39"/>
        <v>4686.4222306438078</v>
      </c>
      <c r="AD227" s="402">
        <f t="shared" si="41"/>
        <v>-4.088694230672445</v>
      </c>
      <c r="AE227" s="403">
        <f t="shared" si="42"/>
        <v>-8.7169485289747195E-4</v>
      </c>
      <c r="AF227" s="355">
        <v>9</v>
      </c>
    </row>
    <row r="228" spans="1:32">
      <c r="A228" s="397">
        <v>702</v>
      </c>
      <c r="B228" s="397" t="s">
        <v>226</v>
      </c>
      <c r="C228" s="402">
        <v>4155</v>
      </c>
      <c r="D228" s="402">
        <v>18590803.32</v>
      </c>
      <c r="E228" s="402">
        <v>18748998.02</v>
      </c>
      <c r="F228" s="401">
        <f t="shared" si="33"/>
        <v>158194.69999999925</v>
      </c>
      <c r="G228" s="402">
        <v>21773000</v>
      </c>
      <c r="H228" s="402">
        <v>21773000</v>
      </c>
      <c r="I228" s="401">
        <f t="shared" si="34"/>
        <v>0</v>
      </c>
      <c r="J228" s="402">
        <v>20181901.66</v>
      </c>
      <c r="K228" s="402">
        <v>20260999.009999998</v>
      </c>
      <c r="L228" s="401">
        <f t="shared" si="35"/>
        <v>79097.349999997765</v>
      </c>
      <c r="M228" s="402">
        <v>20615184.411303204</v>
      </c>
      <c r="N228" s="402">
        <v>20678140.474331629</v>
      </c>
      <c r="O228" s="401">
        <f t="shared" si="36"/>
        <v>62956.063028424978</v>
      </c>
      <c r="P228" s="402">
        <v>327252.96000000002</v>
      </c>
      <c r="Q228" s="402">
        <v>342714.24</v>
      </c>
      <c r="R228" s="401">
        <f t="shared" si="37"/>
        <v>15461.27999999997</v>
      </c>
      <c r="S228" s="402">
        <v>345000</v>
      </c>
      <c r="T228" s="402">
        <v>345000</v>
      </c>
      <c r="U228" s="402">
        <v>336126.48</v>
      </c>
      <c r="V228" s="402">
        <v>343857.12</v>
      </c>
      <c r="W228" s="402">
        <v>346654.25936592981</v>
      </c>
      <c r="X228" s="402">
        <v>354141.2889639769</v>
      </c>
      <c r="Y228" s="402">
        <v>20961838.670669135</v>
      </c>
      <c r="Z228" s="402">
        <v>21032281.763295606</v>
      </c>
      <c r="AA228" s="401">
        <f t="shared" si="38"/>
        <v>70443.092626471072</v>
      </c>
      <c r="AB228" s="401">
        <f t="shared" si="40"/>
        <v>5044.9671890900445</v>
      </c>
      <c r="AC228" s="401">
        <f t="shared" si="39"/>
        <v>5061.9210019965358</v>
      </c>
      <c r="AD228" s="402">
        <f t="shared" si="41"/>
        <v>16.953812906491294</v>
      </c>
      <c r="AE228" s="403">
        <f t="shared" si="42"/>
        <v>3.360539775789748E-3</v>
      </c>
      <c r="AF228" s="355">
        <v>6</v>
      </c>
    </row>
    <row r="229" spans="1:32">
      <c r="A229" s="397">
        <v>704</v>
      </c>
      <c r="B229" s="397" t="s">
        <v>227</v>
      </c>
      <c r="C229" s="402">
        <v>6379</v>
      </c>
      <c r="D229" s="402">
        <v>17503581.800000001</v>
      </c>
      <c r="E229" s="402">
        <v>17503581.800000001</v>
      </c>
      <c r="F229" s="401">
        <f t="shared" si="33"/>
        <v>0</v>
      </c>
      <c r="G229" s="402">
        <v>19324000</v>
      </c>
      <c r="H229" s="402">
        <v>19324000</v>
      </c>
      <c r="I229" s="401">
        <f t="shared" si="34"/>
        <v>0</v>
      </c>
      <c r="J229" s="402">
        <v>18413790.899999999</v>
      </c>
      <c r="K229" s="402">
        <v>18413790.899999999</v>
      </c>
      <c r="L229" s="401">
        <f t="shared" si="35"/>
        <v>0</v>
      </c>
      <c r="M229" s="402">
        <v>18809114.300018683</v>
      </c>
      <c r="N229" s="402">
        <v>18792901.312874082</v>
      </c>
      <c r="O229" s="401">
        <f t="shared" si="36"/>
        <v>-16212.9871446006</v>
      </c>
      <c r="P229" s="402">
        <v>473436.38</v>
      </c>
      <c r="Q229" s="402">
        <v>473436.38</v>
      </c>
      <c r="R229" s="401">
        <f t="shared" si="37"/>
        <v>0</v>
      </c>
      <c r="S229" s="402">
        <v>542000</v>
      </c>
      <c r="T229" s="402">
        <v>542000</v>
      </c>
      <c r="U229" s="402">
        <v>507718.19</v>
      </c>
      <c r="V229" s="402">
        <v>507718.19</v>
      </c>
      <c r="W229" s="402">
        <v>523620.37385766342</v>
      </c>
      <c r="X229" s="402">
        <v>522903.15883834928</v>
      </c>
      <c r="Y229" s="402">
        <v>19332734.673876345</v>
      </c>
      <c r="Z229" s="402">
        <v>19315804.471712433</v>
      </c>
      <c r="AA229" s="401">
        <f t="shared" si="38"/>
        <v>-16930.202163912356</v>
      </c>
      <c r="AB229" s="401">
        <f t="shared" si="40"/>
        <v>3030.6842254077983</v>
      </c>
      <c r="AC229" s="401">
        <f t="shared" si="39"/>
        <v>3028.0301727092701</v>
      </c>
      <c r="AD229" s="402">
        <f t="shared" si="41"/>
        <v>-2.6540526985281758</v>
      </c>
      <c r="AE229" s="403">
        <f t="shared" si="42"/>
        <v>-8.757272289464785E-4</v>
      </c>
      <c r="AF229" s="355">
        <v>2</v>
      </c>
    </row>
    <row r="230" spans="1:32">
      <c r="A230" s="397">
        <v>707</v>
      </c>
      <c r="B230" s="397" t="s">
        <v>228</v>
      </c>
      <c r="C230" s="402">
        <v>2032</v>
      </c>
      <c r="D230" s="402">
        <v>11448989.609999999</v>
      </c>
      <c r="E230" s="402">
        <v>11448989.66</v>
      </c>
      <c r="F230" s="401">
        <f t="shared" si="33"/>
        <v>5.000000074505806E-2</v>
      </c>
      <c r="G230" s="402">
        <v>10539000</v>
      </c>
      <c r="H230" s="402">
        <v>10539000</v>
      </c>
      <c r="I230" s="401">
        <f t="shared" si="34"/>
        <v>0</v>
      </c>
      <c r="J230" s="402">
        <v>10993994.805</v>
      </c>
      <c r="K230" s="402">
        <v>10993994.83</v>
      </c>
      <c r="L230" s="401">
        <f t="shared" si="35"/>
        <v>2.500000037252903E-2</v>
      </c>
      <c r="M230" s="402">
        <v>11230023.520092031</v>
      </c>
      <c r="N230" s="402">
        <v>11220343.545577997</v>
      </c>
      <c r="O230" s="401">
        <f t="shared" si="36"/>
        <v>-9679.9745140336454</v>
      </c>
      <c r="P230" s="402">
        <v>254891.85</v>
      </c>
      <c r="Q230" s="402">
        <v>254891.85000000006</v>
      </c>
      <c r="R230" s="401">
        <f t="shared" si="37"/>
        <v>0</v>
      </c>
      <c r="S230" s="402">
        <v>201000</v>
      </c>
      <c r="T230" s="402">
        <v>201000</v>
      </c>
      <c r="U230" s="402">
        <v>227945.92499999999</v>
      </c>
      <c r="V230" s="402">
        <v>227945.92500000005</v>
      </c>
      <c r="W230" s="402">
        <v>235085.39346961532</v>
      </c>
      <c r="X230" s="402">
        <v>234763.391531884</v>
      </c>
      <c r="Y230" s="402">
        <v>11465108.913561646</v>
      </c>
      <c r="Z230" s="402">
        <v>11455106.937109882</v>
      </c>
      <c r="AA230" s="401">
        <f t="shared" si="38"/>
        <v>-10001.976451763883</v>
      </c>
      <c r="AB230" s="401">
        <f t="shared" si="40"/>
        <v>5642.2780086425419</v>
      </c>
      <c r="AC230" s="401">
        <f t="shared" si="39"/>
        <v>5637.3557761367529</v>
      </c>
      <c r="AD230" s="402">
        <f t="shared" si="41"/>
        <v>-4.9222325057889975</v>
      </c>
      <c r="AE230" s="403">
        <f t="shared" si="42"/>
        <v>-8.7238390207809388E-4</v>
      </c>
      <c r="AF230" s="355">
        <v>12</v>
      </c>
    </row>
    <row r="231" spans="1:32">
      <c r="A231" s="397">
        <v>710</v>
      </c>
      <c r="B231" s="397" t="s">
        <v>229</v>
      </c>
      <c r="C231" s="402">
        <v>27484</v>
      </c>
      <c r="D231" s="402">
        <v>102090228.40000001</v>
      </c>
      <c r="E231" s="402">
        <v>102090228.40000001</v>
      </c>
      <c r="F231" s="401">
        <f t="shared" si="33"/>
        <v>0</v>
      </c>
      <c r="G231" s="402">
        <v>116019000</v>
      </c>
      <c r="H231" s="402">
        <v>116019000</v>
      </c>
      <c r="I231" s="401">
        <f t="shared" si="34"/>
        <v>0</v>
      </c>
      <c r="J231" s="402">
        <v>109054614.2</v>
      </c>
      <c r="K231" s="402">
        <v>109054614.2</v>
      </c>
      <c r="L231" s="401">
        <f t="shared" si="35"/>
        <v>0</v>
      </c>
      <c r="M231" s="402">
        <v>111395894.2279637</v>
      </c>
      <c r="N231" s="402">
        <v>111299873.74702711</v>
      </c>
      <c r="O231" s="401">
        <f t="shared" si="36"/>
        <v>-96020.480936586857</v>
      </c>
      <c r="P231" s="402">
        <v>1926987.31</v>
      </c>
      <c r="Q231" s="402">
        <v>1926987.31</v>
      </c>
      <c r="R231" s="401">
        <f t="shared" si="37"/>
        <v>0</v>
      </c>
      <c r="S231" s="402">
        <v>1937000</v>
      </c>
      <c r="T231" s="402">
        <v>1937000</v>
      </c>
      <c r="U231" s="402">
        <v>1931993.655</v>
      </c>
      <c r="V231" s="402">
        <v>1931993.655</v>
      </c>
      <c r="W231" s="402">
        <v>1992505.4091950767</v>
      </c>
      <c r="X231" s="402">
        <v>1989776.2281377942</v>
      </c>
      <c r="Y231" s="402">
        <v>113388399.63715878</v>
      </c>
      <c r="Z231" s="402">
        <v>113289649.97516491</v>
      </c>
      <c r="AA231" s="401">
        <f t="shared" si="38"/>
        <v>-98749.6619938761</v>
      </c>
      <c r="AB231" s="401">
        <f t="shared" si="40"/>
        <v>4125.6148900145099</v>
      </c>
      <c r="AC231" s="401">
        <f t="shared" si="39"/>
        <v>4122.021902749414</v>
      </c>
      <c r="AD231" s="402">
        <f t="shared" si="41"/>
        <v>-3.5929872650958714</v>
      </c>
      <c r="AE231" s="403">
        <f t="shared" si="42"/>
        <v>-8.7089739611717241E-4</v>
      </c>
      <c r="AF231" s="355">
        <v>1</v>
      </c>
    </row>
    <row r="232" spans="1:32">
      <c r="A232" s="397">
        <v>729</v>
      </c>
      <c r="B232" s="397" t="s">
        <v>230</v>
      </c>
      <c r="C232" s="402">
        <v>9117</v>
      </c>
      <c r="D232" s="402">
        <v>40986165.030000001</v>
      </c>
      <c r="E232" s="402">
        <v>40986165.030000001</v>
      </c>
      <c r="F232" s="401">
        <f t="shared" si="33"/>
        <v>0</v>
      </c>
      <c r="G232" s="402">
        <v>42413000</v>
      </c>
      <c r="H232" s="402">
        <v>42413000</v>
      </c>
      <c r="I232" s="401">
        <f t="shared" si="34"/>
        <v>0</v>
      </c>
      <c r="J232" s="402">
        <v>41699582.515000001</v>
      </c>
      <c r="K232" s="402">
        <v>41699582.515000001</v>
      </c>
      <c r="L232" s="401">
        <f t="shared" si="35"/>
        <v>0</v>
      </c>
      <c r="M232" s="402">
        <v>42594825.69597853</v>
      </c>
      <c r="N232" s="402">
        <v>42558110.019183755</v>
      </c>
      <c r="O232" s="401">
        <f t="shared" si="36"/>
        <v>-36715.67679477483</v>
      </c>
      <c r="P232" s="402">
        <v>864529.04</v>
      </c>
      <c r="Q232" s="402">
        <v>864529.04</v>
      </c>
      <c r="R232" s="401">
        <f t="shared" si="37"/>
        <v>0</v>
      </c>
      <c r="S232" s="402">
        <v>880000</v>
      </c>
      <c r="T232" s="402">
        <v>880000</v>
      </c>
      <c r="U232" s="402">
        <v>872264.52</v>
      </c>
      <c r="V232" s="402">
        <v>872264.52</v>
      </c>
      <c r="W232" s="402">
        <v>899584.61812285148</v>
      </c>
      <c r="X232" s="402">
        <v>898352.43612330791</v>
      </c>
      <c r="Y232" s="402">
        <v>43494410.314101383</v>
      </c>
      <c r="Z232" s="402">
        <v>43456462.455307066</v>
      </c>
      <c r="AA232" s="401">
        <f t="shared" si="38"/>
        <v>-37947.858794316649</v>
      </c>
      <c r="AB232" s="401">
        <f t="shared" si="40"/>
        <v>4770.6932449381793</v>
      </c>
      <c r="AC232" s="401">
        <f t="shared" si="39"/>
        <v>4766.5309263252238</v>
      </c>
      <c r="AD232" s="402">
        <f t="shared" si="41"/>
        <v>-4.1623186129554597</v>
      </c>
      <c r="AE232" s="403">
        <f t="shared" si="42"/>
        <v>-8.7247668195220484E-4</v>
      </c>
      <c r="AF232" s="355">
        <v>13</v>
      </c>
    </row>
    <row r="233" spans="1:32">
      <c r="A233" s="397">
        <v>732</v>
      </c>
      <c r="B233" s="397" t="s">
        <v>231</v>
      </c>
      <c r="C233" s="402">
        <v>3416</v>
      </c>
      <c r="D233" s="402">
        <v>22034571.77</v>
      </c>
      <c r="E233" s="402">
        <v>22034571.77</v>
      </c>
      <c r="F233" s="401">
        <f t="shared" si="33"/>
        <v>0</v>
      </c>
      <c r="G233" s="402">
        <v>22473000</v>
      </c>
      <c r="H233" s="402">
        <v>22473000</v>
      </c>
      <c r="I233" s="401">
        <f t="shared" si="34"/>
        <v>0</v>
      </c>
      <c r="J233" s="402">
        <v>22253785.884999998</v>
      </c>
      <c r="K233" s="402">
        <v>22253785.884999998</v>
      </c>
      <c r="L233" s="401">
        <f t="shared" si="35"/>
        <v>0</v>
      </c>
      <c r="M233" s="402">
        <v>22731549.662547074</v>
      </c>
      <c r="N233" s="402">
        <v>22711955.634004466</v>
      </c>
      <c r="O233" s="401">
        <f t="shared" si="36"/>
        <v>-19594.028542608023</v>
      </c>
      <c r="P233" s="402">
        <v>375854</v>
      </c>
      <c r="Q233" s="402">
        <v>375854</v>
      </c>
      <c r="R233" s="401">
        <f t="shared" si="37"/>
        <v>0</v>
      </c>
      <c r="S233" s="402">
        <v>414000</v>
      </c>
      <c r="T233" s="402">
        <v>414000</v>
      </c>
      <c r="U233" s="402">
        <v>394927</v>
      </c>
      <c r="V233" s="402">
        <v>394927</v>
      </c>
      <c r="W233" s="402">
        <v>407296.46378532436</v>
      </c>
      <c r="X233" s="402">
        <v>406738.58033440314</v>
      </c>
      <c r="Y233" s="402">
        <v>23138846.126332399</v>
      </c>
      <c r="Z233" s="402">
        <v>23118694.214338869</v>
      </c>
      <c r="AA233" s="401">
        <f t="shared" si="38"/>
        <v>-20151.911993529648</v>
      </c>
      <c r="AB233" s="401">
        <f t="shared" si="40"/>
        <v>6773.6668988092506</v>
      </c>
      <c r="AC233" s="401">
        <f t="shared" si="39"/>
        <v>6767.7676271483806</v>
      </c>
      <c r="AD233" s="402">
        <f t="shared" si="41"/>
        <v>-5.8992716608699993</v>
      </c>
      <c r="AE233" s="403">
        <f t="shared" si="42"/>
        <v>-8.7091257202314418E-4</v>
      </c>
      <c r="AF233" s="355">
        <v>19</v>
      </c>
    </row>
    <row r="234" spans="1:32">
      <c r="A234" s="397">
        <v>734</v>
      </c>
      <c r="B234" s="397" t="s">
        <v>232</v>
      </c>
      <c r="C234" s="402">
        <v>51400</v>
      </c>
      <c r="D234" s="402">
        <v>199211925.49000001</v>
      </c>
      <c r="E234" s="402">
        <v>199211925.49000001</v>
      </c>
      <c r="F234" s="401">
        <f t="shared" si="33"/>
        <v>0</v>
      </c>
      <c r="G234" s="402">
        <v>212771000</v>
      </c>
      <c r="H234" s="402">
        <v>212771000</v>
      </c>
      <c r="I234" s="401">
        <f t="shared" si="34"/>
        <v>0</v>
      </c>
      <c r="J234" s="402">
        <v>205991462.745</v>
      </c>
      <c r="K234" s="402">
        <v>205991462.745</v>
      </c>
      <c r="L234" s="401">
        <f t="shared" si="35"/>
        <v>0</v>
      </c>
      <c r="M234" s="402">
        <v>210413867.98840785</v>
      </c>
      <c r="N234" s="402">
        <v>210232496.48508623</v>
      </c>
      <c r="O234" s="401">
        <f t="shared" si="36"/>
        <v>-181371.50332161784</v>
      </c>
      <c r="P234" s="402">
        <v>3910534.2700000005</v>
      </c>
      <c r="Q234" s="402">
        <v>3910534.27</v>
      </c>
      <c r="R234" s="401">
        <f t="shared" si="37"/>
        <v>0</v>
      </c>
      <c r="S234" s="402">
        <v>3955000</v>
      </c>
      <c r="T234" s="402">
        <v>3955000</v>
      </c>
      <c r="U234" s="402">
        <v>3932767.1350000002</v>
      </c>
      <c r="V234" s="402">
        <v>3932767.1349999998</v>
      </c>
      <c r="W234" s="402">
        <v>4055944.8884898764</v>
      </c>
      <c r="X234" s="402">
        <v>4050389.366327696</v>
      </c>
      <c r="Y234" s="402">
        <v>214469812.87689772</v>
      </c>
      <c r="Z234" s="402">
        <v>214282885.85141394</v>
      </c>
      <c r="AA234" s="401">
        <f t="shared" si="38"/>
        <v>-186927.02548378706</v>
      </c>
      <c r="AB234" s="401">
        <f t="shared" si="40"/>
        <v>4172.5644528579323</v>
      </c>
      <c r="AC234" s="401">
        <f t="shared" si="39"/>
        <v>4168.9277402998823</v>
      </c>
      <c r="AD234" s="402">
        <f t="shared" si="41"/>
        <v>-3.6367125580500215</v>
      </c>
      <c r="AE234" s="403">
        <f t="shared" si="42"/>
        <v>-8.7157732352321419E-4</v>
      </c>
      <c r="AF234" s="355">
        <v>2</v>
      </c>
    </row>
    <row r="235" spans="1:32">
      <c r="A235" s="397">
        <v>738</v>
      </c>
      <c r="B235" s="397" t="s">
        <v>233</v>
      </c>
      <c r="C235" s="402">
        <v>2959</v>
      </c>
      <c r="D235" s="402">
        <v>10136938.25</v>
      </c>
      <c r="E235" s="402">
        <v>10136938.25</v>
      </c>
      <c r="F235" s="401">
        <f t="shared" si="33"/>
        <v>0</v>
      </c>
      <c r="G235" s="402">
        <v>9991000</v>
      </c>
      <c r="H235" s="402">
        <v>9991000</v>
      </c>
      <c r="I235" s="401">
        <f t="shared" si="34"/>
        <v>0</v>
      </c>
      <c r="J235" s="402">
        <v>10063969.125</v>
      </c>
      <c r="K235" s="402">
        <v>10063969.125</v>
      </c>
      <c r="L235" s="401">
        <f t="shared" si="35"/>
        <v>0</v>
      </c>
      <c r="M235" s="402">
        <v>10280031.233763169</v>
      </c>
      <c r="N235" s="402">
        <v>10271170.103378154</v>
      </c>
      <c r="O235" s="401">
        <f t="shared" si="36"/>
        <v>-8861.1303850151598</v>
      </c>
      <c r="P235" s="402">
        <v>217311.49000000002</v>
      </c>
      <c r="Q235" s="402">
        <v>217311.49000000002</v>
      </c>
      <c r="R235" s="401">
        <f t="shared" si="37"/>
        <v>0</v>
      </c>
      <c r="S235" s="402">
        <v>255000</v>
      </c>
      <c r="T235" s="402">
        <v>255000</v>
      </c>
      <c r="U235" s="402">
        <v>236155.745</v>
      </c>
      <c r="V235" s="402">
        <v>236155.745</v>
      </c>
      <c r="W235" s="402">
        <v>243552.35231090506</v>
      </c>
      <c r="X235" s="402">
        <v>243218.75298248368</v>
      </c>
      <c r="Y235" s="402">
        <v>10523583.586074075</v>
      </c>
      <c r="Z235" s="402">
        <v>10514388.856360639</v>
      </c>
      <c r="AA235" s="401">
        <f t="shared" si="38"/>
        <v>-9194.7297134362161</v>
      </c>
      <c r="AB235" s="401">
        <f t="shared" si="40"/>
        <v>3556.4662338878252</v>
      </c>
      <c r="AC235" s="401">
        <f t="shared" si="39"/>
        <v>3553.3588564922738</v>
      </c>
      <c r="AD235" s="402">
        <f t="shared" si="41"/>
        <v>-3.1073773955513389</v>
      </c>
      <c r="AE235" s="403">
        <f t="shared" si="42"/>
        <v>-8.7372610653312587E-4</v>
      </c>
      <c r="AF235" s="355">
        <v>2</v>
      </c>
    </row>
    <row r="236" spans="1:32">
      <c r="A236" s="397">
        <v>739</v>
      </c>
      <c r="B236" s="397" t="s">
        <v>234</v>
      </c>
      <c r="C236" s="402">
        <v>3261</v>
      </c>
      <c r="D236" s="402">
        <v>14909923.749999998</v>
      </c>
      <c r="E236" s="402">
        <v>14909923.749999998</v>
      </c>
      <c r="F236" s="401">
        <f t="shared" si="33"/>
        <v>0</v>
      </c>
      <c r="G236" s="402">
        <v>15852000</v>
      </c>
      <c r="H236" s="402">
        <v>15852000</v>
      </c>
      <c r="I236" s="401">
        <f t="shared" si="34"/>
        <v>0</v>
      </c>
      <c r="J236" s="402">
        <v>15380961.875</v>
      </c>
      <c r="K236" s="402">
        <v>15380961.875</v>
      </c>
      <c r="L236" s="401">
        <f t="shared" si="35"/>
        <v>0</v>
      </c>
      <c r="M236" s="402">
        <v>15711173.843681732</v>
      </c>
      <c r="N236" s="402">
        <v>15697631.203901296</v>
      </c>
      <c r="O236" s="401">
        <f t="shared" si="36"/>
        <v>-13542.639780435711</v>
      </c>
      <c r="P236" s="402">
        <v>292917.15999999997</v>
      </c>
      <c r="Q236" s="402">
        <v>292917.15999999997</v>
      </c>
      <c r="R236" s="401">
        <f t="shared" si="37"/>
        <v>0</v>
      </c>
      <c r="S236" s="402">
        <v>330000</v>
      </c>
      <c r="T236" s="402">
        <v>330000</v>
      </c>
      <c r="U236" s="402">
        <v>311458.57999999996</v>
      </c>
      <c r="V236" s="402">
        <v>311458.57999999996</v>
      </c>
      <c r="W236" s="402">
        <v>321213.73886717937</v>
      </c>
      <c r="X236" s="402">
        <v>320773.76492913655</v>
      </c>
      <c r="Y236" s="402">
        <v>16032387.582548911</v>
      </c>
      <c r="Z236" s="402">
        <v>16018404.968830433</v>
      </c>
      <c r="AA236" s="401">
        <f t="shared" si="38"/>
        <v>-13982.613718478009</v>
      </c>
      <c r="AB236" s="401">
        <f t="shared" si="40"/>
        <v>4916.4022025602299</v>
      </c>
      <c r="AC236" s="401">
        <f t="shared" si="39"/>
        <v>4912.1143725330985</v>
      </c>
      <c r="AD236" s="402">
        <f t="shared" si="41"/>
        <v>-4.2878300271313492</v>
      </c>
      <c r="AE236" s="403">
        <f t="shared" si="42"/>
        <v>-8.7214793470283009E-4</v>
      </c>
      <c r="AF236" s="355">
        <v>9</v>
      </c>
    </row>
    <row r="237" spans="1:32">
      <c r="A237" s="397">
        <v>740</v>
      </c>
      <c r="B237" s="397" t="s">
        <v>235</v>
      </c>
      <c r="C237" s="402">
        <v>32547</v>
      </c>
      <c r="D237" s="402">
        <v>153208000</v>
      </c>
      <c r="E237" s="402">
        <v>151709095.09000003</v>
      </c>
      <c r="F237" s="401">
        <f t="shared" si="33"/>
        <v>-1498904.9099999666</v>
      </c>
      <c r="G237" s="402">
        <v>148042000</v>
      </c>
      <c r="H237" s="402">
        <v>148042000</v>
      </c>
      <c r="I237" s="401">
        <f t="shared" si="34"/>
        <v>0</v>
      </c>
      <c r="J237" s="402">
        <v>150625000</v>
      </c>
      <c r="K237" s="402">
        <v>149875547.54500002</v>
      </c>
      <c r="L237" s="401">
        <f t="shared" si="35"/>
        <v>-749452.45499998331</v>
      </c>
      <c r="M237" s="402">
        <v>153858749.50064269</v>
      </c>
      <c r="N237" s="402">
        <v>152961244.61944187</v>
      </c>
      <c r="O237" s="401">
        <f t="shared" si="36"/>
        <v>-897504.88120082021</v>
      </c>
      <c r="P237" s="402">
        <v>3208000</v>
      </c>
      <c r="Q237" s="402">
        <v>3129611.34</v>
      </c>
      <c r="R237" s="401">
        <f t="shared" si="37"/>
        <v>-78388.660000000149</v>
      </c>
      <c r="S237" s="402">
        <v>3329000</v>
      </c>
      <c r="T237" s="402">
        <v>3329000</v>
      </c>
      <c r="U237" s="402">
        <v>3268500</v>
      </c>
      <c r="V237" s="402">
        <v>3229305.67</v>
      </c>
      <c r="W237" s="402">
        <v>3370872.3178773113</v>
      </c>
      <c r="X237" s="402">
        <v>3325888.5912627866</v>
      </c>
      <c r="Y237" s="402">
        <v>157229621.81852001</v>
      </c>
      <c r="Z237" s="402">
        <v>156287133.21070465</v>
      </c>
      <c r="AA237" s="401">
        <f t="shared" si="38"/>
        <v>-942488.60781535506</v>
      </c>
      <c r="AB237" s="401">
        <f t="shared" si="40"/>
        <v>4830.8483675460111</v>
      </c>
      <c r="AC237" s="401">
        <f t="shared" si="39"/>
        <v>4801.890595468235</v>
      </c>
      <c r="AD237" s="402">
        <f t="shared" si="41"/>
        <v>-28.957772077776099</v>
      </c>
      <c r="AE237" s="403">
        <f t="shared" si="42"/>
        <v>-5.9943450662447838E-3</v>
      </c>
      <c r="AF237" s="355">
        <v>10</v>
      </c>
    </row>
    <row r="238" spans="1:32">
      <c r="A238" s="397">
        <v>742</v>
      </c>
      <c r="B238" s="397" t="s">
        <v>236</v>
      </c>
      <c r="C238" s="402">
        <v>1009</v>
      </c>
      <c r="D238" s="402">
        <v>5704000</v>
      </c>
      <c r="E238" s="402">
        <v>5317514.1899999995</v>
      </c>
      <c r="F238" s="401">
        <f t="shared" si="33"/>
        <v>-386485.81000000052</v>
      </c>
      <c r="G238" s="402">
        <v>5462000</v>
      </c>
      <c r="H238" s="402">
        <v>5462000</v>
      </c>
      <c r="I238" s="401">
        <f t="shared" si="34"/>
        <v>0</v>
      </c>
      <c r="J238" s="402">
        <v>5583000</v>
      </c>
      <c r="K238" s="402">
        <v>5389757.0949999997</v>
      </c>
      <c r="L238" s="401">
        <f t="shared" si="35"/>
        <v>-193242.90500000026</v>
      </c>
      <c r="M238" s="402">
        <v>5702860.736677764</v>
      </c>
      <c r="N238" s="402">
        <v>5500723.5466488265</v>
      </c>
      <c r="O238" s="401">
        <f t="shared" si="36"/>
        <v>-202137.19002893753</v>
      </c>
      <c r="P238" s="402">
        <v>205000</v>
      </c>
      <c r="Q238" s="402">
        <v>201742.86</v>
      </c>
      <c r="R238" s="401">
        <f t="shared" si="37"/>
        <v>-3257.140000000014</v>
      </c>
      <c r="S238" s="402">
        <v>224000</v>
      </c>
      <c r="T238" s="402">
        <v>224000</v>
      </c>
      <c r="U238" s="402">
        <v>214500</v>
      </c>
      <c r="V238" s="402">
        <v>212871.43</v>
      </c>
      <c r="W238" s="402">
        <v>221218.33017735448</v>
      </c>
      <c r="X238" s="402">
        <v>219238.04458027502</v>
      </c>
      <c r="Y238" s="402">
        <v>5924079.0668551186</v>
      </c>
      <c r="Z238" s="402">
        <v>5719961.5912291016</v>
      </c>
      <c r="AA238" s="401">
        <f t="shared" si="38"/>
        <v>-204117.47562601697</v>
      </c>
      <c r="AB238" s="401">
        <f t="shared" si="40"/>
        <v>5871.23792552539</v>
      </c>
      <c r="AC238" s="401">
        <f t="shared" si="39"/>
        <v>5668.9411211388524</v>
      </c>
      <c r="AD238" s="402">
        <f t="shared" si="41"/>
        <v>-202.29680438653759</v>
      </c>
      <c r="AE238" s="403">
        <f t="shared" si="42"/>
        <v>-3.4455562345216149E-2</v>
      </c>
      <c r="AF238" s="355">
        <v>19</v>
      </c>
    </row>
    <row r="239" spans="1:32">
      <c r="A239" s="397">
        <v>743</v>
      </c>
      <c r="B239" s="397" t="s">
        <v>237</v>
      </c>
      <c r="C239" s="402">
        <v>64736</v>
      </c>
      <c r="D239" s="402">
        <v>231915259.69999996</v>
      </c>
      <c r="E239" s="402">
        <v>231968747.38999996</v>
      </c>
      <c r="F239" s="401">
        <f t="shared" si="33"/>
        <v>53487.689999997616</v>
      </c>
      <c r="G239" s="402">
        <v>226881000</v>
      </c>
      <c r="H239" s="402">
        <v>226881000</v>
      </c>
      <c r="I239" s="401">
        <f t="shared" si="34"/>
        <v>0</v>
      </c>
      <c r="J239" s="402">
        <v>229398129.84999996</v>
      </c>
      <c r="K239" s="402">
        <v>229424873.69499999</v>
      </c>
      <c r="L239" s="401">
        <f t="shared" si="35"/>
        <v>26743.84500002861</v>
      </c>
      <c r="M239" s="402">
        <v>234323049.93531653</v>
      </c>
      <c r="N239" s="402">
        <v>234148363.77167377</v>
      </c>
      <c r="O239" s="401">
        <f t="shared" si="36"/>
        <v>-174686.16364276409</v>
      </c>
      <c r="P239" s="402">
        <v>6204494.4199999906</v>
      </c>
      <c r="Q239" s="402">
        <v>6204494.4199999971</v>
      </c>
      <c r="R239" s="401">
        <f t="shared" si="37"/>
        <v>0</v>
      </c>
      <c r="S239" s="402">
        <v>6399000</v>
      </c>
      <c r="T239" s="402">
        <v>6399000</v>
      </c>
      <c r="U239" s="402">
        <v>6301747.2099999953</v>
      </c>
      <c r="V239" s="402">
        <v>6301747.209999999</v>
      </c>
      <c r="W239" s="402">
        <v>6499123.5197948785</v>
      </c>
      <c r="X239" s="402">
        <v>6490221.5189685319</v>
      </c>
      <c r="Y239" s="402">
        <v>240822173.45511141</v>
      </c>
      <c r="Z239" s="402">
        <v>240638585.29064229</v>
      </c>
      <c r="AA239" s="401">
        <f t="shared" si="38"/>
        <v>-183588.16446912289</v>
      </c>
      <c r="AB239" s="401">
        <f t="shared" si="40"/>
        <v>3720.0657046328383</v>
      </c>
      <c r="AC239" s="401">
        <f t="shared" si="39"/>
        <v>3717.2297530067085</v>
      </c>
      <c r="AD239" s="402">
        <f t="shared" si="41"/>
        <v>-2.8359516261298268</v>
      </c>
      <c r="AE239" s="403">
        <f t="shared" si="42"/>
        <v>-7.6233912282732883E-4</v>
      </c>
      <c r="AF239" s="355">
        <v>14</v>
      </c>
    </row>
    <row r="240" spans="1:32">
      <c r="A240" s="397">
        <v>746</v>
      </c>
      <c r="B240" s="397" t="s">
        <v>238</v>
      </c>
      <c r="C240" s="402">
        <v>4781</v>
      </c>
      <c r="D240" s="402">
        <v>19701780.120000001</v>
      </c>
      <c r="E240" s="402">
        <v>19999788.759999998</v>
      </c>
      <c r="F240" s="401">
        <f t="shared" si="33"/>
        <v>298008.63999999687</v>
      </c>
      <c r="G240" s="402">
        <v>20643000</v>
      </c>
      <c r="H240" s="402">
        <v>20643000</v>
      </c>
      <c r="I240" s="401">
        <f t="shared" si="34"/>
        <v>0</v>
      </c>
      <c r="J240" s="402">
        <v>20172390.060000002</v>
      </c>
      <c r="K240" s="402">
        <v>20321394.379999999</v>
      </c>
      <c r="L240" s="401">
        <f t="shared" si="35"/>
        <v>149004.31999999657</v>
      </c>
      <c r="M240" s="402">
        <v>20605468.607938889</v>
      </c>
      <c r="N240" s="402">
        <v>20739779.288105957</v>
      </c>
      <c r="O240" s="401">
        <f t="shared" si="36"/>
        <v>134310.6801670678</v>
      </c>
      <c r="P240" s="402">
        <v>574252.98</v>
      </c>
      <c r="Q240" s="402">
        <v>574252.98</v>
      </c>
      <c r="R240" s="401">
        <f t="shared" si="37"/>
        <v>0</v>
      </c>
      <c r="S240" s="402">
        <v>531000</v>
      </c>
      <c r="T240" s="402">
        <v>531000</v>
      </c>
      <c r="U240" s="402">
        <v>552626.49</v>
      </c>
      <c r="V240" s="402">
        <v>552626.49</v>
      </c>
      <c r="W240" s="402">
        <v>569935.24162970856</v>
      </c>
      <c r="X240" s="402">
        <v>569154.58805749984</v>
      </c>
      <c r="Y240" s="402">
        <v>21175403.849568598</v>
      </c>
      <c r="Z240" s="402">
        <v>21308933.876163457</v>
      </c>
      <c r="AA240" s="401">
        <f t="shared" si="38"/>
        <v>133530.02659485862</v>
      </c>
      <c r="AB240" s="401">
        <f t="shared" si="40"/>
        <v>4429.0742207840613</v>
      </c>
      <c r="AC240" s="401">
        <f t="shared" si="39"/>
        <v>4457.0035298396688</v>
      </c>
      <c r="AD240" s="402">
        <f t="shared" si="41"/>
        <v>27.929309055607519</v>
      </c>
      <c r="AE240" s="403">
        <f t="shared" si="42"/>
        <v>6.3059022412731902E-3</v>
      </c>
      <c r="AF240" s="355">
        <v>17</v>
      </c>
    </row>
    <row r="241" spans="1:32">
      <c r="A241" s="397">
        <v>747</v>
      </c>
      <c r="B241" s="397" t="s">
        <v>239</v>
      </c>
      <c r="C241" s="402">
        <v>1352</v>
      </c>
      <c r="D241" s="402">
        <v>8877004.5599999987</v>
      </c>
      <c r="E241" s="402">
        <v>5742077.8800000008</v>
      </c>
      <c r="F241" s="401">
        <f t="shared" si="33"/>
        <v>-3134926.6799999978</v>
      </c>
      <c r="G241" s="402">
        <v>6126000</v>
      </c>
      <c r="H241" s="402">
        <v>6126000</v>
      </c>
      <c r="I241" s="401">
        <f t="shared" si="34"/>
        <v>0</v>
      </c>
      <c r="J241" s="402">
        <v>7501502.2799999993</v>
      </c>
      <c r="K241" s="402">
        <v>5934038.9400000004</v>
      </c>
      <c r="L241" s="401">
        <f t="shared" si="35"/>
        <v>-1567463.3399999989</v>
      </c>
      <c r="M241" s="402">
        <v>7662551.1049096761</v>
      </c>
      <c r="N241" s="402">
        <v>6056211.2816308746</v>
      </c>
      <c r="O241" s="401">
        <f t="shared" si="36"/>
        <v>-1606339.8232788015</v>
      </c>
      <c r="P241" s="402">
        <v>163038.18</v>
      </c>
      <c r="Q241" s="402">
        <v>145015.81999999998</v>
      </c>
      <c r="R241" s="401">
        <f t="shared" si="37"/>
        <v>-18022.360000000015</v>
      </c>
      <c r="S241" s="402">
        <v>165000</v>
      </c>
      <c r="T241" s="402">
        <v>165000</v>
      </c>
      <c r="U241" s="402">
        <v>164019.09</v>
      </c>
      <c r="V241" s="402">
        <v>155007.90999999997</v>
      </c>
      <c r="W241" s="402">
        <v>169156.31331939032</v>
      </c>
      <c r="X241" s="402">
        <v>159643.92724225722</v>
      </c>
      <c r="Y241" s="402">
        <v>7831707.4182290668</v>
      </c>
      <c r="Z241" s="402">
        <v>6215855.2088731322</v>
      </c>
      <c r="AA241" s="401">
        <f t="shared" si="38"/>
        <v>-1615852.2093559345</v>
      </c>
      <c r="AB241" s="401">
        <f t="shared" si="40"/>
        <v>5792.6830016487183</v>
      </c>
      <c r="AC241" s="401">
        <f t="shared" si="39"/>
        <v>4597.526042065926</v>
      </c>
      <c r="AD241" s="402">
        <f t="shared" si="41"/>
        <v>-1195.1569595827923</v>
      </c>
      <c r="AE241" s="403">
        <f t="shared" si="42"/>
        <v>-0.20632183035781965</v>
      </c>
      <c r="AF241" s="355">
        <v>4</v>
      </c>
    </row>
    <row r="242" spans="1:32">
      <c r="A242" s="397">
        <v>748</v>
      </c>
      <c r="B242" s="397" t="s">
        <v>240</v>
      </c>
      <c r="C242" s="402">
        <v>5028</v>
      </c>
      <c r="D242" s="402">
        <v>19291000</v>
      </c>
      <c r="E242" s="402">
        <v>22995724.569999997</v>
      </c>
      <c r="F242" s="401">
        <f t="shared" si="33"/>
        <v>3704724.5699999966</v>
      </c>
      <c r="G242" s="402">
        <v>20257000</v>
      </c>
      <c r="H242" s="402">
        <v>20257000</v>
      </c>
      <c r="I242" s="401">
        <f t="shared" si="34"/>
        <v>0</v>
      </c>
      <c r="J242" s="402">
        <v>19774000</v>
      </c>
      <c r="K242" s="402">
        <v>21626362.284999996</v>
      </c>
      <c r="L242" s="401">
        <f t="shared" si="35"/>
        <v>1852362.2849999964</v>
      </c>
      <c r="M242" s="402">
        <v>20198525.561000556</v>
      </c>
      <c r="N242" s="402">
        <v>22071614.3886736</v>
      </c>
      <c r="O242" s="401">
        <f t="shared" si="36"/>
        <v>1873088.8276730441</v>
      </c>
      <c r="P242" s="402">
        <v>518000</v>
      </c>
      <c r="Q242" s="402">
        <v>549826.03</v>
      </c>
      <c r="R242" s="401">
        <f t="shared" si="37"/>
        <v>31826.030000000028</v>
      </c>
      <c r="S242" s="402">
        <v>635000</v>
      </c>
      <c r="T242" s="402">
        <v>635000</v>
      </c>
      <c r="U242" s="402">
        <v>576500</v>
      </c>
      <c r="V242" s="402">
        <v>592413.01500000001</v>
      </c>
      <c r="W242" s="402">
        <v>594556.49112934666</v>
      </c>
      <c r="X242" s="402">
        <v>610131.05888613209</v>
      </c>
      <c r="Y242" s="402">
        <v>20793082.052129902</v>
      </c>
      <c r="Z242" s="402">
        <v>22681745.447559733</v>
      </c>
      <c r="AA242" s="401">
        <f t="shared" si="38"/>
        <v>1888663.395429831</v>
      </c>
      <c r="AB242" s="401">
        <f t="shared" si="40"/>
        <v>4135.4578464856604</v>
      </c>
      <c r="AC242" s="401">
        <f t="shared" si="39"/>
        <v>4511.0870022990721</v>
      </c>
      <c r="AD242" s="402">
        <f t="shared" si="41"/>
        <v>375.62915581341167</v>
      </c>
      <c r="AE242" s="403">
        <f t="shared" si="42"/>
        <v>9.0831334705206546E-2</v>
      </c>
      <c r="AF242" s="355">
        <v>17</v>
      </c>
    </row>
    <row r="243" spans="1:32">
      <c r="A243" s="397">
        <v>749</v>
      </c>
      <c r="B243" s="397" t="s">
        <v>241</v>
      </c>
      <c r="C243" s="402">
        <v>21293</v>
      </c>
      <c r="D243" s="402">
        <v>75990931.269999951</v>
      </c>
      <c r="E243" s="402">
        <v>75990931.269999951</v>
      </c>
      <c r="F243" s="401">
        <f t="shared" si="33"/>
        <v>0</v>
      </c>
      <c r="G243" s="402">
        <v>83823000</v>
      </c>
      <c r="H243" s="402">
        <v>83823000</v>
      </c>
      <c r="I243" s="401">
        <f t="shared" si="34"/>
        <v>0</v>
      </c>
      <c r="J243" s="402">
        <v>79906965.634999976</v>
      </c>
      <c r="K243" s="402">
        <v>79906965.634999976</v>
      </c>
      <c r="L243" s="401">
        <f t="shared" si="35"/>
        <v>0</v>
      </c>
      <c r="M243" s="402">
        <v>81622478.399946406</v>
      </c>
      <c r="N243" s="402">
        <v>81552121.860457048</v>
      </c>
      <c r="O243" s="401">
        <f t="shared" si="36"/>
        <v>-70356.539489358664</v>
      </c>
      <c r="P243" s="402">
        <v>1688178.1800000002</v>
      </c>
      <c r="Q243" s="402">
        <v>1688178.1800000002</v>
      </c>
      <c r="R243" s="401">
        <f t="shared" si="37"/>
        <v>0</v>
      </c>
      <c r="S243" s="402">
        <v>2097000</v>
      </c>
      <c r="T243" s="402">
        <v>2097000</v>
      </c>
      <c r="U243" s="402">
        <v>1892589.09</v>
      </c>
      <c r="V243" s="402">
        <v>1892589.09</v>
      </c>
      <c r="W243" s="402">
        <v>1951866.6582828853</v>
      </c>
      <c r="X243" s="402">
        <v>1949193.1410690583</v>
      </c>
      <c r="Y243" s="402">
        <v>83574345.058229297</v>
      </c>
      <c r="Z243" s="402">
        <v>83501315.001526102</v>
      </c>
      <c r="AA243" s="401">
        <f t="shared" si="38"/>
        <v>-73030.056703194976</v>
      </c>
      <c r="AB243" s="401">
        <f t="shared" si="40"/>
        <v>3924.968067356845</v>
      </c>
      <c r="AC243" s="401">
        <f t="shared" si="39"/>
        <v>3921.5382990431644</v>
      </c>
      <c r="AD243" s="402">
        <f t="shared" si="41"/>
        <v>-3.4297683136805972</v>
      </c>
      <c r="AE243" s="403">
        <f t="shared" si="42"/>
        <v>-8.7383343120808483E-4</v>
      </c>
      <c r="AF243" s="355">
        <v>11</v>
      </c>
    </row>
    <row r="244" spans="1:32">
      <c r="A244" s="397">
        <v>751</v>
      </c>
      <c r="B244" s="397" t="s">
        <v>242</v>
      </c>
      <c r="C244" s="402">
        <v>2904</v>
      </c>
      <c r="D244" s="402">
        <v>10192098.239999998</v>
      </c>
      <c r="E244" s="402">
        <v>12528495.720000003</v>
      </c>
      <c r="F244" s="401">
        <f t="shared" si="33"/>
        <v>2336397.4800000042</v>
      </c>
      <c r="G244" s="402">
        <v>13226000</v>
      </c>
      <c r="H244" s="402">
        <v>13226000</v>
      </c>
      <c r="I244" s="401">
        <f t="shared" si="34"/>
        <v>0</v>
      </c>
      <c r="J244" s="402">
        <v>11709049.119999999</v>
      </c>
      <c r="K244" s="402">
        <v>12877247.860000001</v>
      </c>
      <c r="L244" s="401">
        <f t="shared" si="35"/>
        <v>1168198.7400000021</v>
      </c>
      <c r="M244" s="402">
        <v>11960429.247766312</v>
      </c>
      <c r="N244" s="402">
        <v>13142369.73411048</v>
      </c>
      <c r="O244" s="401">
        <f t="shared" si="36"/>
        <v>1181940.486344168</v>
      </c>
      <c r="P244" s="402">
        <v>222359.82</v>
      </c>
      <c r="Q244" s="402">
        <v>232562.91999999998</v>
      </c>
      <c r="R244" s="401">
        <f t="shared" si="37"/>
        <v>10203.099999999977</v>
      </c>
      <c r="S244" s="402">
        <v>272000</v>
      </c>
      <c r="T244" s="402">
        <v>272000</v>
      </c>
      <c r="U244" s="402">
        <v>247179.91</v>
      </c>
      <c r="V244" s="402">
        <v>252281.46</v>
      </c>
      <c r="W244" s="402">
        <v>254921.80393281477</v>
      </c>
      <c r="X244" s="402">
        <v>259826.76009766493</v>
      </c>
      <c r="Y244" s="402">
        <v>12215351.051699126</v>
      </c>
      <c r="Z244" s="402">
        <v>13402196.494208146</v>
      </c>
      <c r="AA244" s="401">
        <f t="shared" si="38"/>
        <v>1186845.4425090197</v>
      </c>
      <c r="AB244" s="401">
        <f t="shared" si="40"/>
        <v>4206.3881032021782</v>
      </c>
      <c r="AC244" s="401">
        <f t="shared" si="39"/>
        <v>4615.081437399499</v>
      </c>
      <c r="AD244" s="402">
        <f t="shared" si="41"/>
        <v>408.69333419732084</v>
      </c>
      <c r="AE244" s="403">
        <f t="shared" si="42"/>
        <v>9.7160158352054271E-2</v>
      </c>
      <c r="AF244" s="355">
        <v>19</v>
      </c>
    </row>
    <row r="245" spans="1:32">
      <c r="A245" s="397">
        <v>753</v>
      </c>
      <c r="B245" s="397" t="s">
        <v>243</v>
      </c>
      <c r="C245" s="402">
        <v>22190</v>
      </c>
      <c r="D245" s="402">
        <v>59890013.310000002</v>
      </c>
      <c r="E245" s="402">
        <v>59890013.310000002</v>
      </c>
      <c r="F245" s="401">
        <f t="shared" si="33"/>
        <v>0</v>
      </c>
      <c r="G245" s="402">
        <v>61719000</v>
      </c>
      <c r="H245" s="402">
        <v>61719000</v>
      </c>
      <c r="I245" s="401">
        <f t="shared" si="34"/>
        <v>0</v>
      </c>
      <c r="J245" s="402">
        <v>60804506.655000001</v>
      </c>
      <c r="K245" s="402">
        <v>60804506.655000001</v>
      </c>
      <c r="L245" s="401">
        <f t="shared" si="35"/>
        <v>0</v>
      </c>
      <c r="M245" s="402">
        <v>62109911.090070091</v>
      </c>
      <c r="N245" s="402">
        <v>62056373.896665163</v>
      </c>
      <c r="O245" s="401">
        <f t="shared" si="36"/>
        <v>-53537.19340492785</v>
      </c>
      <c r="P245" s="402">
        <v>2442219.66</v>
      </c>
      <c r="Q245" s="402">
        <v>2442219.66</v>
      </c>
      <c r="R245" s="401">
        <f t="shared" si="37"/>
        <v>0</v>
      </c>
      <c r="S245" s="402">
        <v>2490000</v>
      </c>
      <c r="T245" s="402">
        <v>2490000</v>
      </c>
      <c r="U245" s="402">
        <v>2466109.83</v>
      </c>
      <c r="V245" s="402">
        <v>2466109.83</v>
      </c>
      <c r="W245" s="402">
        <v>2543350.5763475969</v>
      </c>
      <c r="X245" s="402">
        <v>2539866.8898376571</v>
      </c>
      <c r="Y245" s="402">
        <v>64653261.666417688</v>
      </c>
      <c r="Z245" s="402">
        <v>64596240.786502823</v>
      </c>
      <c r="AA245" s="401">
        <f t="shared" si="38"/>
        <v>-57020.879914864898</v>
      </c>
      <c r="AB245" s="401">
        <f t="shared" si="40"/>
        <v>2913.6215262017886</v>
      </c>
      <c r="AC245" s="401">
        <f t="shared" si="39"/>
        <v>2911.0518605904831</v>
      </c>
      <c r="AD245" s="402">
        <f t="shared" si="41"/>
        <v>-2.5696656113054814</v>
      </c>
      <c r="AE245" s="403">
        <f t="shared" si="42"/>
        <v>-8.8194900682770228E-4</v>
      </c>
      <c r="AF245" s="355">
        <v>1</v>
      </c>
    </row>
    <row r="246" spans="1:32">
      <c r="A246" s="397">
        <v>755</v>
      </c>
      <c r="B246" s="397" t="s">
        <v>244</v>
      </c>
      <c r="C246" s="402">
        <v>6198</v>
      </c>
      <c r="D246" s="402">
        <v>18612330.360000003</v>
      </c>
      <c r="E246" s="402">
        <v>18612330.360000003</v>
      </c>
      <c r="F246" s="401">
        <f t="shared" si="33"/>
        <v>0</v>
      </c>
      <c r="G246" s="402">
        <v>19119000</v>
      </c>
      <c r="H246" s="402">
        <v>19119000</v>
      </c>
      <c r="I246" s="401">
        <f t="shared" si="34"/>
        <v>0</v>
      </c>
      <c r="J246" s="402">
        <v>18865665.18</v>
      </c>
      <c r="K246" s="402">
        <v>18865665.18</v>
      </c>
      <c r="L246" s="401">
        <f t="shared" si="35"/>
        <v>0</v>
      </c>
      <c r="M246" s="402">
        <v>19270689.813063022</v>
      </c>
      <c r="N246" s="402">
        <v>19254078.959344808</v>
      </c>
      <c r="O246" s="401">
        <f t="shared" si="36"/>
        <v>-16610.853718213737</v>
      </c>
      <c r="P246" s="402">
        <v>421439.44</v>
      </c>
      <c r="Q246" s="402">
        <v>421439.44</v>
      </c>
      <c r="R246" s="401">
        <f t="shared" si="37"/>
        <v>0</v>
      </c>
      <c r="S246" s="402">
        <v>464000</v>
      </c>
      <c r="T246" s="402">
        <v>464000</v>
      </c>
      <c r="U246" s="402">
        <v>442719.72</v>
      </c>
      <c r="V246" s="402">
        <v>442719.72</v>
      </c>
      <c r="W246" s="402">
        <v>456586.09414911852</v>
      </c>
      <c r="X246" s="402">
        <v>455960.69754370925</v>
      </c>
      <c r="Y246" s="402">
        <v>19727275.907212142</v>
      </c>
      <c r="Z246" s="402">
        <v>19710039.656888518</v>
      </c>
      <c r="AA246" s="401">
        <f t="shared" si="38"/>
        <v>-17236.250323623419</v>
      </c>
      <c r="AB246" s="401">
        <f t="shared" si="40"/>
        <v>3182.8454190403586</v>
      </c>
      <c r="AC246" s="401">
        <f t="shared" si="39"/>
        <v>3180.0644815889832</v>
      </c>
      <c r="AD246" s="402">
        <f t="shared" si="41"/>
        <v>-2.7809374513753937</v>
      </c>
      <c r="AE246" s="403">
        <f t="shared" si="42"/>
        <v>-8.737268340898121E-4</v>
      </c>
      <c r="AF246" s="355">
        <v>1</v>
      </c>
    </row>
    <row r="247" spans="1:32">
      <c r="A247" s="397">
        <v>758</v>
      </c>
      <c r="B247" s="397" t="s">
        <v>245</v>
      </c>
      <c r="C247" s="402">
        <v>8187</v>
      </c>
      <c r="D247" s="402">
        <v>49502999.520000003</v>
      </c>
      <c r="E247" s="402">
        <v>40900343.770000011</v>
      </c>
      <c r="F247" s="401">
        <f t="shared" si="33"/>
        <v>-8602655.7499999925</v>
      </c>
      <c r="G247" s="402">
        <v>43498000</v>
      </c>
      <c r="H247" s="402">
        <v>43498000</v>
      </c>
      <c r="I247" s="401">
        <f t="shared" si="34"/>
        <v>0</v>
      </c>
      <c r="J247" s="402">
        <v>46500499.760000005</v>
      </c>
      <c r="K247" s="402">
        <v>42199171.885000005</v>
      </c>
      <c r="L247" s="401">
        <f t="shared" si="35"/>
        <v>-4301327.875</v>
      </c>
      <c r="M247" s="402">
        <v>47498813.239691533</v>
      </c>
      <c r="N247" s="402">
        <v>43067985.132806934</v>
      </c>
      <c r="O247" s="401">
        <f t="shared" si="36"/>
        <v>-4430828.1068845987</v>
      </c>
      <c r="P247" s="402">
        <v>818708</v>
      </c>
      <c r="Q247" s="402">
        <v>818708</v>
      </c>
      <c r="R247" s="401">
        <f t="shared" si="37"/>
        <v>0</v>
      </c>
      <c r="S247" s="402">
        <v>1020000</v>
      </c>
      <c r="T247" s="402">
        <v>1020000</v>
      </c>
      <c r="U247" s="402">
        <v>919354</v>
      </c>
      <c r="V247" s="402">
        <v>919354</v>
      </c>
      <c r="W247" s="402">
        <v>948148.98238634772</v>
      </c>
      <c r="X247" s="402">
        <v>946850.28064618248</v>
      </c>
      <c r="Y247" s="402">
        <v>48446962.222077884</v>
      </c>
      <c r="Z247" s="402">
        <v>44014835.413453117</v>
      </c>
      <c r="AA247" s="401">
        <f t="shared" si="38"/>
        <v>-4432126.8086247668</v>
      </c>
      <c r="AB247" s="401">
        <f t="shared" si="40"/>
        <v>5917.5476025501266</v>
      </c>
      <c r="AC247" s="401">
        <f t="shared" si="39"/>
        <v>5376.1860771287547</v>
      </c>
      <c r="AD247" s="402">
        <f t="shared" si="41"/>
        <v>-541.36152542137188</v>
      </c>
      <c r="AE247" s="403">
        <f t="shared" si="42"/>
        <v>-9.1484101486243363E-2</v>
      </c>
      <c r="AF247" s="355">
        <v>19</v>
      </c>
    </row>
    <row r="248" spans="1:32">
      <c r="A248" s="397">
        <v>759</v>
      </c>
      <c r="B248" s="397" t="s">
        <v>246</v>
      </c>
      <c r="C248" s="402">
        <v>1997</v>
      </c>
      <c r="D248" s="402">
        <v>9225749.8400000017</v>
      </c>
      <c r="E248" s="402">
        <v>9225749.8400000017</v>
      </c>
      <c r="F248" s="401">
        <f t="shared" si="33"/>
        <v>0</v>
      </c>
      <c r="G248" s="402">
        <v>9172000</v>
      </c>
      <c r="H248" s="402">
        <v>9172000</v>
      </c>
      <c r="I248" s="401">
        <f t="shared" si="34"/>
        <v>0</v>
      </c>
      <c r="J248" s="402">
        <v>9198874.9200000018</v>
      </c>
      <c r="K248" s="402">
        <v>9198874.9200000018</v>
      </c>
      <c r="L248" s="401">
        <f t="shared" si="35"/>
        <v>0</v>
      </c>
      <c r="M248" s="402">
        <v>9396364.4282424897</v>
      </c>
      <c r="N248" s="402">
        <v>9388264.9965919014</v>
      </c>
      <c r="O248" s="401">
        <f t="shared" si="36"/>
        <v>-8099.4316505882889</v>
      </c>
      <c r="P248" s="402">
        <v>175606.18</v>
      </c>
      <c r="Q248" s="402">
        <v>179777.65</v>
      </c>
      <c r="R248" s="401">
        <f t="shared" si="37"/>
        <v>4171.4700000000012</v>
      </c>
      <c r="S248" s="402">
        <v>186000</v>
      </c>
      <c r="T248" s="402">
        <v>186000</v>
      </c>
      <c r="U248" s="402">
        <v>180803.09</v>
      </c>
      <c r="V248" s="402">
        <v>182888.82500000001</v>
      </c>
      <c r="W248" s="402">
        <v>186466.0030802142</v>
      </c>
      <c r="X248" s="402">
        <v>188358.71196329224</v>
      </c>
      <c r="Y248" s="402">
        <v>9582830.4313227031</v>
      </c>
      <c r="Z248" s="402">
        <v>9576623.7085551936</v>
      </c>
      <c r="AA248" s="401">
        <f t="shared" si="38"/>
        <v>-6206.7227675095201</v>
      </c>
      <c r="AB248" s="401">
        <f t="shared" si="40"/>
        <v>4798.6131353643977</v>
      </c>
      <c r="AC248" s="401">
        <f t="shared" si="39"/>
        <v>4795.5051119455147</v>
      </c>
      <c r="AD248" s="402">
        <f t="shared" si="41"/>
        <v>-3.1080234188830218</v>
      </c>
      <c r="AE248" s="403">
        <f t="shared" si="42"/>
        <v>-6.4769201667410606E-4</v>
      </c>
      <c r="AF248" s="355">
        <v>14</v>
      </c>
    </row>
    <row r="249" spans="1:32">
      <c r="A249" s="397">
        <v>761</v>
      </c>
      <c r="B249" s="397" t="s">
        <v>247</v>
      </c>
      <c r="C249" s="402">
        <v>8563</v>
      </c>
      <c r="D249" s="402">
        <v>35484373.149999999</v>
      </c>
      <c r="E249" s="402">
        <v>35484373.149999999</v>
      </c>
      <c r="F249" s="401">
        <f t="shared" si="33"/>
        <v>0</v>
      </c>
      <c r="G249" s="402">
        <v>34957000</v>
      </c>
      <c r="H249" s="402">
        <v>34957000</v>
      </c>
      <c r="I249" s="401">
        <f t="shared" si="34"/>
        <v>0</v>
      </c>
      <c r="J249" s="402">
        <v>35220686.575000003</v>
      </c>
      <c r="K249" s="402">
        <v>35220686.575000003</v>
      </c>
      <c r="L249" s="401">
        <f t="shared" si="35"/>
        <v>0</v>
      </c>
      <c r="M249" s="402">
        <v>35976835.140139915</v>
      </c>
      <c r="N249" s="402">
        <v>35945824.006052129</v>
      </c>
      <c r="O249" s="401">
        <f t="shared" si="36"/>
        <v>-31011.134087786078</v>
      </c>
      <c r="P249" s="402">
        <v>633550.12</v>
      </c>
      <c r="Q249" s="402">
        <v>633550.12</v>
      </c>
      <c r="R249" s="401">
        <f t="shared" si="37"/>
        <v>0</v>
      </c>
      <c r="S249" s="402">
        <v>658000</v>
      </c>
      <c r="T249" s="402">
        <v>658000</v>
      </c>
      <c r="U249" s="402">
        <v>645775.06000000006</v>
      </c>
      <c r="V249" s="402">
        <v>645775.06000000006</v>
      </c>
      <c r="W249" s="402">
        <v>666001.30742834928</v>
      </c>
      <c r="X249" s="402">
        <v>665089.06992878194</v>
      </c>
      <c r="Y249" s="402">
        <v>36642836.447568268</v>
      </c>
      <c r="Z249" s="402">
        <v>36610913.075980909</v>
      </c>
      <c r="AA249" s="401">
        <f t="shared" si="38"/>
        <v>-31923.371587358415</v>
      </c>
      <c r="AB249" s="401">
        <f t="shared" si="40"/>
        <v>4279.2054709293789</v>
      </c>
      <c r="AC249" s="401">
        <f t="shared" si="39"/>
        <v>4275.4774116525641</v>
      </c>
      <c r="AD249" s="402">
        <f t="shared" si="41"/>
        <v>-3.7280592768147471</v>
      </c>
      <c r="AE249" s="403">
        <f t="shared" si="42"/>
        <v>-8.7120361528353276E-4</v>
      </c>
      <c r="AF249" s="355">
        <v>2</v>
      </c>
    </row>
    <row r="250" spans="1:32">
      <c r="A250" s="397">
        <v>762</v>
      </c>
      <c r="B250" s="397" t="s">
        <v>248</v>
      </c>
      <c r="C250" s="402">
        <v>3777</v>
      </c>
      <c r="D250" s="402">
        <v>17075603.719999999</v>
      </c>
      <c r="E250" s="402">
        <v>17075603.719999999</v>
      </c>
      <c r="F250" s="401">
        <f t="shared" si="33"/>
        <v>0</v>
      </c>
      <c r="G250" s="402">
        <v>18236000</v>
      </c>
      <c r="H250" s="402">
        <v>18236000</v>
      </c>
      <c r="I250" s="401">
        <f t="shared" si="34"/>
        <v>0</v>
      </c>
      <c r="J250" s="402">
        <v>17655801.859999999</v>
      </c>
      <c r="K250" s="402">
        <v>17655801.859999999</v>
      </c>
      <c r="L250" s="401">
        <f t="shared" si="35"/>
        <v>0</v>
      </c>
      <c r="M250" s="402">
        <v>18034852.087042134</v>
      </c>
      <c r="N250" s="402">
        <v>18019306.494603381</v>
      </c>
      <c r="O250" s="401">
        <f t="shared" si="36"/>
        <v>-15545.592438753694</v>
      </c>
      <c r="P250" s="402">
        <v>408865.48</v>
      </c>
      <c r="Q250" s="402">
        <v>408865.48</v>
      </c>
      <c r="R250" s="401">
        <f t="shared" si="37"/>
        <v>0</v>
      </c>
      <c r="S250" s="402">
        <v>420000</v>
      </c>
      <c r="T250" s="402">
        <v>420000</v>
      </c>
      <c r="U250" s="402">
        <v>414432.74</v>
      </c>
      <c r="V250" s="402">
        <v>414432.74</v>
      </c>
      <c r="W250" s="402">
        <v>427413.14085606392</v>
      </c>
      <c r="X250" s="402">
        <v>426827.70312411361</v>
      </c>
      <c r="Y250" s="402">
        <v>18462265.227898199</v>
      </c>
      <c r="Z250" s="402">
        <v>18446134.197727494</v>
      </c>
      <c r="AA250" s="401">
        <f t="shared" si="38"/>
        <v>-16131.030170705169</v>
      </c>
      <c r="AB250" s="401">
        <f t="shared" si="40"/>
        <v>4888.0765760916602</v>
      </c>
      <c r="AC250" s="401">
        <f t="shared" si="39"/>
        <v>4883.805718222794</v>
      </c>
      <c r="AD250" s="402">
        <f t="shared" si="41"/>
        <v>-4.2708578688661873</v>
      </c>
      <c r="AE250" s="403">
        <f t="shared" si="42"/>
        <v>-8.7372973855516403E-4</v>
      </c>
      <c r="AF250" s="355">
        <v>11</v>
      </c>
    </row>
    <row r="251" spans="1:32">
      <c r="A251" s="397">
        <v>765</v>
      </c>
      <c r="B251" s="397" t="s">
        <v>249</v>
      </c>
      <c r="C251" s="402">
        <v>10348</v>
      </c>
      <c r="D251" s="402">
        <v>43681755.089999996</v>
      </c>
      <c r="E251" s="402">
        <v>43681755.089999996</v>
      </c>
      <c r="F251" s="401">
        <f t="shared" si="33"/>
        <v>0</v>
      </c>
      <c r="G251" s="402">
        <v>45155000</v>
      </c>
      <c r="H251" s="402">
        <v>45155000</v>
      </c>
      <c r="I251" s="401">
        <f t="shared" si="34"/>
        <v>0</v>
      </c>
      <c r="J251" s="402">
        <v>44418377.545000002</v>
      </c>
      <c r="K251" s="402">
        <v>44418377.545000002</v>
      </c>
      <c r="L251" s="401">
        <f t="shared" si="35"/>
        <v>0</v>
      </c>
      <c r="M251" s="402">
        <v>45371990.200306244</v>
      </c>
      <c r="N251" s="402">
        <v>45332880.677012965</v>
      </c>
      <c r="O251" s="401">
        <f t="shared" si="36"/>
        <v>-39109.523293279111</v>
      </c>
      <c r="P251" s="402">
        <v>1409257.45</v>
      </c>
      <c r="Q251" s="402">
        <v>1409257.45</v>
      </c>
      <c r="R251" s="401">
        <f t="shared" si="37"/>
        <v>0</v>
      </c>
      <c r="S251" s="402">
        <v>1538000</v>
      </c>
      <c r="T251" s="402">
        <v>1538000</v>
      </c>
      <c r="U251" s="402">
        <v>1473628.7250000001</v>
      </c>
      <c r="V251" s="402">
        <v>1473628.7250000001</v>
      </c>
      <c r="W251" s="402">
        <v>1519784.0831975942</v>
      </c>
      <c r="X251" s="402">
        <v>1517702.3995485154</v>
      </c>
      <c r="Y251" s="402">
        <v>46891774.283503838</v>
      </c>
      <c r="Z251" s="402">
        <v>46850583.076561481</v>
      </c>
      <c r="AA251" s="401">
        <f t="shared" si="38"/>
        <v>-41191.206942357123</v>
      </c>
      <c r="AB251" s="401">
        <f t="shared" si="40"/>
        <v>4531.4818596350833</v>
      </c>
      <c r="AC251" s="401">
        <f t="shared" si="39"/>
        <v>4527.5012636800811</v>
      </c>
      <c r="AD251" s="402">
        <f t="shared" si="41"/>
        <v>-3.9805959550021726</v>
      </c>
      <c r="AE251" s="403">
        <f t="shared" si="42"/>
        <v>-8.7843140021368787E-4</v>
      </c>
      <c r="AF251" s="355">
        <v>18</v>
      </c>
    </row>
    <row r="252" spans="1:32">
      <c r="A252" s="397">
        <v>768</v>
      </c>
      <c r="B252" s="397" t="s">
        <v>250</v>
      </c>
      <c r="C252" s="402">
        <v>2430</v>
      </c>
      <c r="D252" s="402">
        <v>12578411.130000001</v>
      </c>
      <c r="E252" s="402">
        <v>12414723.74</v>
      </c>
      <c r="F252" s="401">
        <f t="shared" si="33"/>
        <v>-163687.3900000006</v>
      </c>
      <c r="G252" s="402">
        <v>12500000</v>
      </c>
      <c r="H252" s="402">
        <v>12500000</v>
      </c>
      <c r="I252" s="401">
        <f t="shared" si="34"/>
        <v>0</v>
      </c>
      <c r="J252" s="402">
        <v>12539205.565000001</v>
      </c>
      <c r="K252" s="402">
        <v>12457361.870000001</v>
      </c>
      <c r="L252" s="401">
        <f t="shared" si="35"/>
        <v>-81843.695000000298</v>
      </c>
      <c r="M252" s="402">
        <v>12808408.218837511</v>
      </c>
      <c r="N252" s="402">
        <v>12713838.965211153</v>
      </c>
      <c r="O252" s="401">
        <f t="shared" si="36"/>
        <v>-94569.253626357764</v>
      </c>
      <c r="P252" s="402">
        <v>354531.39</v>
      </c>
      <c r="Q252" s="402">
        <v>354531.39</v>
      </c>
      <c r="R252" s="401">
        <f t="shared" si="37"/>
        <v>0</v>
      </c>
      <c r="S252" s="402">
        <v>316000</v>
      </c>
      <c r="T252" s="402">
        <v>316000</v>
      </c>
      <c r="U252" s="402">
        <v>335265.69500000001</v>
      </c>
      <c r="V252" s="402">
        <v>335265.69500000001</v>
      </c>
      <c r="W252" s="402">
        <v>345766.51381655119</v>
      </c>
      <c r="X252" s="402">
        <v>345292.90937091416</v>
      </c>
      <c r="Y252" s="402">
        <v>13154174.732654061</v>
      </c>
      <c r="Z252" s="402">
        <v>13059131.874582067</v>
      </c>
      <c r="AA252" s="401">
        <f t="shared" si="38"/>
        <v>-95042.858071994036</v>
      </c>
      <c r="AB252" s="401">
        <f t="shared" si="40"/>
        <v>5413.2406307218362</v>
      </c>
      <c r="AC252" s="401">
        <f t="shared" si="39"/>
        <v>5374.1283434494107</v>
      </c>
      <c r="AD252" s="402">
        <f t="shared" si="41"/>
        <v>-39.112287272425419</v>
      </c>
      <c r="AE252" s="403">
        <f t="shared" si="42"/>
        <v>-7.225299952573868E-3</v>
      </c>
      <c r="AF252" s="355">
        <v>10</v>
      </c>
    </row>
    <row r="253" spans="1:32">
      <c r="A253" s="397">
        <v>777</v>
      </c>
      <c r="B253" s="397" t="s">
        <v>251</v>
      </c>
      <c r="C253" s="402">
        <v>7508</v>
      </c>
      <c r="D253" s="402">
        <v>38636727.240000002</v>
      </c>
      <c r="E253" s="402">
        <v>38636727.240000002</v>
      </c>
      <c r="F253" s="401">
        <f t="shared" si="33"/>
        <v>0</v>
      </c>
      <c r="G253" s="402">
        <v>41300000</v>
      </c>
      <c r="H253" s="402">
        <v>41300000</v>
      </c>
      <c r="I253" s="401">
        <f t="shared" si="34"/>
        <v>0</v>
      </c>
      <c r="J253" s="402">
        <v>39968363.620000005</v>
      </c>
      <c r="K253" s="402">
        <v>39968363.620000005</v>
      </c>
      <c r="L253" s="401">
        <f t="shared" si="35"/>
        <v>0</v>
      </c>
      <c r="M253" s="402">
        <v>40826439.476582125</v>
      </c>
      <c r="N253" s="402">
        <v>40791248.104578339</v>
      </c>
      <c r="O253" s="401">
        <f t="shared" si="36"/>
        <v>-35191.372003786266</v>
      </c>
      <c r="P253" s="402">
        <v>1049563.73</v>
      </c>
      <c r="Q253" s="402">
        <v>1049563.73</v>
      </c>
      <c r="R253" s="401">
        <f t="shared" si="37"/>
        <v>0</v>
      </c>
      <c r="S253" s="402">
        <v>1103000</v>
      </c>
      <c r="T253" s="402">
        <v>1103000</v>
      </c>
      <c r="U253" s="402">
        <v>1076281.865</v>
      </c>
      <c r="V253" s="402">
        <v>1076281.865</v>
      </c>
      <c r="W253" s="402">
        <v>1109991.967251603</v>
      </c>
      <c r="X253" s="402">
        <v>1108471.5854063251</v>
      </c>
      <c r="Y253" s="402">
        <v>41936431.443833731</v>
      </c>
      <c r="Z253" s="402">
        <v>41899719.689984664</v>
      </c>
      <c r="AA253" s="401">
        <f t="shared" si="38"/>
        <v>-36711.753849066794</v>
      </c>
      <c r="AB253" s="401">
        <f t="shared" si="40"/>
        <v>5585.5662551723135</v>
      </c>
      <c r="AC253" s="401">
        <f t="shared" si="39"/>
        <v>5580.6765703229439</v>
      </c>
      <c r="AD253" s="402">
        <f t="shared" si="41"/>
        <v>-4.889684849369587</v>
      </c>
      <c r="AE253" s="403">
        <f t="shared" si="42"/>
        <v>-8.7541434941205282E-4</v>
      </c>
      <c r="AF253" s="355">
        <v>18</v>
      </c>
    </row>
    <row r="254" spans="1:32">
      <c r="A254" s="397">
        <v>778</v>
      </c>
      <c r="B254" s="397" t="s">
        <v>252</v>
      </c>
      <c r="C254" s="402">
        <v>6891</v>
      </c>
      <c r="D254" s="402">
        <v>33404704.339999996</v>
      </c>
      <c r="E254" s="402">
        <v>33404704.340000004</v>
      </c>
      <c r="F254" s="401">
        <f t="shared" si="33"/>
        <v>0</v>
      </c>
      <c r="G254" s="402">
        <v>36036000</v>
      </c>
      <c r="H254" s="402">
        <v>36036000</v>
      </c>
      <c r="I254" s="401">
        <f t="shared" si="34"/>
        <v>0</v>
      </c>
      <c r="J254" s="402">
        <v>34720352.170000002</v>
      </c>
      <c r="K254" s="402">
        <v>34720352.170000002</v>
      </c>
      <c r="L254" s="401">
        <f t="shared" si="35"/>
        <v>0</v>
      </c>
      <c r="M254" s="402">
        <v>35465759.117663912</v>
      </c>
      <c r="N254" s="402">
        <v>35435188.518353574</v>
      </c>
      <c r="O254" s="401">
        <f t="shared" si="36"/>
        <v>-30570.599310338497</v>
      </c>
      <c r="P254" s="402">
        <v>630950.09</v>
      </c>
      <c r="Q254" s="402">
        <v>630950.09</v>
      </c>
      <c r="R254" s="401">
        <f t="shared" si="37"/>
        <v>0</v>
      </c>
      <c r="S254" s="402">
        <v>651000</v>
      </c>
      <c r="T254" s="402">
        <v>651000</v>
      </c>
      <c r="U254" s="402">
        <v>640975.04499999993</v>
      </c>
      <c r="V254" s="402">
        <v>640975.04499999993</v>
      </c>
      <c r="W254" s="402">
        <v>661050.95170281886</v>
      </c>
      <c r="X254" s="402">
        <v>660145.49482076475</v>
      </c>
      <c r="Y254" s="402">
        <v>36126810.069366731</v>
      </c>
      <c r="Z254" s="402">
        <v>36095334.01317434</v>
      </c>
      <c r="AA254" s="401">
        <f t="shared" si="38"/>
        <v>-31476.056192390621</v>
      </c>
      <c r="AB254" s="401">
        <f t="shared" si="40"/>
        <v>5242.6077593044156</v>
      </c>
      <c r="AC254" s="401">
        <f t="shared" si="39"/>
        <v>5238.0400541538729</v>
      </c>
      <c r="AD254" s="402">
        <f t="shared" si="41"/>
        <v>-4.5677051505426789</v>
      </c>
      <c r="AE254" s="403">
        <f t="shared" si="42"/>
        <v>-8.7126585856743891E-4</v>
      </c>
      <c r="AF254" s="355">
        <v>11</v>
      </c>
    </row>
    <row r="255" spans="1:32">
      <c r="A255" s="397">
        <v>781</v>
      </c>
      <c r="B255" s="397" t="s">
        <v>253</v>
      </c>
      <c r="C255" s="402">
        <v>3584</v>
      </c>
      <c r="D255" s="402">
        <v>16826641.870000005</v>
      </c>
      <c r="E255" s="402">
        <v>16826641.870000001</v>
      </c>
      <c r="F255" s="401">
        <f t="shared" si="33"/>
        <v>0</v>
      </c>
      <c r="G255" s="402">
        <v>18466000</v>
      </c>
      <c r="H255" s="402">
        <v>18466000</v>
      </c>
      <c r="I255" s="401">
        <f t="shared" si="34"/>
        <v>0</v>
      </c>
      <c r="J255" s="402">
        <v>17646320.935000002</v>
      </c>
      <c r="K255" s="402">
        <v>17646320.935000002</v>
      </c>
      <c r="L255" s="401">
        <f t="shared" si="35"/>
        <v>0</v>
      </c>
      <c r="M255" s="402">
        <v>18025167.617235601</v>
      </c>
      <c r="N255" s="402">
        <v>18009630.372568145</v>
      </c>
      <c r="O255" s="401">
        <f t="shared" si="36"/>
        <v>-15537.244667455554</v>
      </c>
      <c r="P255" s="402">
        <v>277000</v>
      </c>
      <c r="Q255" s="402">
        <v>339051.53</v>
      </c>
      <c r="R255" s="401">
        <f t="shared" si="37"/>
        <v>62051.530000000028</v>
      </c>
      <c r="S255" s="402">
        <v>275000</v>
      </c>
      <c r="T255" s="402">
        <v>275000</v>
      </c>
      <c r="U255" s="402">
        <v>276000</v>
      </c>
      <c r="V255" s="402">
        <v>307025.76500000001</v>
      </c>
      <c r="W255" s="402">
        <v>284644.56470372883</v>
      </c>
      <c r="X255" s="402">
        <v>316208.37213506317</v>
      </c>
      <c r="Y255" s="402">
        <v>18309812.18193933</v>
      </c>
      <c r="Z255" s="402">
        <v>18325838.744703207</v>
      </c>
      <c r="AA255" s="401">
        <f t="shared" si="38"/>
        <v>16026.562763877213</v>
      </c>
      <c r="AB255" s="401">
        <f t="shared" si="40"/>
        <v>5108.7645596928933</v>
      </c>
      <c r="AC255" s="401">
        <f t="shared" si="39"/>
        <v>5113.2362568926355</v>
      </c>
      <c r="AD255" s="402">
        <f t="shared" si="41"/>
        <v>4.4716971997422661</v>
      </c>
      <c r="AE255" s="403">
        <f t="shared" si="42"/>
        <v>8.7529913494605754E-4</v>
      </c>
      <c r="AF255" s="355">
        <v>7</v>
      </c>
    </row>
    <row r="256" spans="1:32">
      <c r="A256" s="397">
        <v>783</v>
      </c>
      <c r="B256" s="397" t="s">
        <v>254</v>
      </c>
      <c r="C256" s="402">
        <v>6588</v>
      </c>
      <c r="D256" s="402">
        <v>26133491.690000001</v>
      </c>
      <c r="E256" s="402">
        <v>26133491.690000001</v>
      </c>
      <c r="F256" s="401">
        <f t="shared" si="33"/>
        <v>0</v>
      </c>
      <c r="G256" s="402">
        <v>27480000</v>
      </c>
      <c r="H256" s="402">
        <v>27480000</v>
      </c>
      <c r="I256" s="401">
        <f t="shared" si="34"/>
        <v>0</v>
      </c>
      <c r="J256" s="402">
        <v>26806745.844999999</v>
      </c>
      <c r="K256" s="402">
        <v>26806745.844999999</v>
      </c>
      <c r="L256" s="401">
        <f t="shared" si="35"/>
        <v>0</v>
      </c>
      <c r="M256" s="402">
        <v>27382256.556967631</v>
      </c>
      <c r="N256" s="402">
        <v>27358653.735140566</v>
      </c>
      <c r="O256" s="401">
        <f t="shared" si="36"/>
        <v>-23602.8218270652</v>
      </c>
      <c r="P256" s="402">
        <v>728867.45000000007</v>
      </c>
      <c r="Q256" s="402">
        <v>728867.45000000007</v>
      </c>
      <c r="R256" s="401">
        <f t="shared" si="37"/>
        <v>0</v>
      </c>
      <c r="S256" s="402">
        <v>742000</v>
      </c>
      <c r="T256" s="402">
        <v>742000</v>
      </c>
      <c r="U256" s="402">
        <v>735433.72500000009</v>
      </c>
      <c r="V256" s="402">
        <v>735433.72500000009</v>
      </c>
      <c r="W256" s="402">
        <v>758468.16130821337</v>
      </c>
      <c r="X256" s="402">
        <v>757429.26980566513</v>
      </c>
      <c r="Y256" s="402">
        <v>28140724.718275845</v>
      </c>
      <c r="Z256" s="402">
        <v>28116083.004946232</v>
      </c>
      <c r="AA256" s="401">
        <f t="shared" si="38"/>
        <v>-24641.713329613209</v>
      </c>
      <c r="AB256" s="401">
        <f t="shared" si="40"/>
        <v>4271.5125559010085</v>
      </c>
      <c r="AC256" s="401">
        <f t="shared" si="39"/>
        <v>4267.7721622565623</v>
      </c>
      <c r="AD256" s="402">
        <f t="shared" si="41"/>
        <v>-3.7403936444461579</v>
      </c>
      <c r="AE256" s="403">
        <f t="shared" si="42"/>
        <v>-8.7566022468525337E-4</v>
      </c>
      <c r="AF256" s="355">
        <v>4</v>
      </c>
    </row>
    <row r="257" spans="1:32">
      <c r="A257" s="397">
        <v>785</v>
      </c>
      <c r="B257" s="397" t="s">
        <v>255</v>
      </c>
      <c r="C257" s="402">
        <v>2673</v>
      </c>
      <c r="D257" s="402">
        <v>13920310.110000001</v>
      </c>
      <c r="E257" s="402">
        <v>13787945.070000002</v>
      </c>
      <c r="F257" s="401">
        <f t="shared" si="33"/>
        <v>-132365.03999999911</v>
      </c>
      <c r="G257" s="402">
        <v>15032000</v>
      </c>
      <c r="H257" s="402">
        <v>15032000</v>
      </c>
      <c r="I257" s="401">
        <f t="shared" si="34"/>
        <v>0</v>
      </c>
      <c r="J257" s="402">
        <v>14476155.055</v>
      </c>
      <c r="K257" s="402">
        <v>14409972.535</v>
      </c>
      <c r="L257" s="401">
        <f t="shared" si="35"/>
        <v>-66182.519999999553</v>
      </c>
      <c r="M257" s="402">
        <v>14786941.837939966</v>
      </c>
      <c r="N257" s="402">
        <v>14706650.751175901</v>
      </c>
      <c r="O257" s="401">
        <f t="shared" si="36"/>
        <v>-80291.086764065549</v>
      </c>
      <c r="P257" s="402">
        <v>250892.07</v>
      </c>
      <c r="Q257" s="402">
        <v>250892.07</v>
      </c>
      <c r="R257" s="401">
        <f t="shared" si="37"/>
        <v>0</v>
      </c>
      <c r="S257" s="402">
        <v>215000</v>
      </c>
      <c r="T257" s="402">
        <v>215000</v>
      </c>
      <c r="U257" s="402">
        <v>232946.035</v>
      </c>
      <c r="V257" s="402">
        <v>232946.035</v>
      </c>
      <c r="W257" s="402">
        <v>240242.1113479514</v>
      </c>
      <c r="X257" s="402">
        <v>239913.04613366062</v>
      </c>
      <c r="Y257" s="402">
        <v>15027183.949287917</v>
      </c>
      <c r="Z257" s="402">
        <v>14946563.797309561</v>
      </c>
      <c r="AA257" s="401">
        <f t="shared" si="38"/>
        <v>-80620.151978356764</v>
      </c>
      <c r="AB257" s="401">
        <f t="shared" si="40"/>
        <v>5621.8421059812636</v>
      </c>
      <c r="AC257" s="401">
        <f t="shared" si="39"/>
        <v>5591.6811811857688</v>
      </c>
      <c r="AD257" s="402">
        <f t="shared" si="41"/>
        <v>-30.160924795494793</v>
      </c>
      <c r="AE257" s="403">
        <f t="shared" si="42"/>
        <v>-5.3649540892309281E-3</v>
      </c>
      <c r="AF257" s="355">
        <v>17</v>
      </c>
    </row>
    <row r="258" spans="1:32">
      <c r="A258" s="397">
        <v>790</v>
      </c>
      <c r="B258" s="397" t="s">
        <v>256</v>
      </c>
      <c r="C258" s="402">
        <v>23998</v>
      </c>
      <c r="D258" s="402">
        <v>99011418.749999985</v>
      </c>
      <c r="E258" s="402">
        <v>98904935.749999985</v>
      </c>
      <c r="F258" s="401">
        <f t="shared" si="33"/>
        <v>-106483</v>
      </c>
      <c r="G258" s="402">
        <v>102980000</v>
      </c>
      <c r="H258" s="402">
        <v>102980000</v>
      </c>
      <c r="I258" s="401">
        <f t="shared" si="34"/>
        <v>0</v>
      </c>
      <c r="J258" s="402">
        <v>100995709.375</v>
      </c>
      <c r="K258" s="402">
        <v>100942467.875</v>
      </c>
      <c r="L258" s="401">
        <f t="shared" si="35"/>
        <v>-53241.5</v>
      </c>
      <c r="M258" s="402">
        <v>103163973.77173667</v>
      </c>
      <c r="N258" s="402">
        <v>103020711.34373733</v>
      </c>
      <c r="O258" s="401">
        <f t="shared" si="36"/>
        <v>-143262.42799933255</v>
      </c>
      <c r="P258" s="402">
        <v>1831416.33</v>
      </c>
      <c r="Q258" s="402">
        <v>1911723.24</v>
      </c>
      <c r="R258" s="401">
        <f t="shared" si="37"/>
        <v>80306.909999999916</v>
      </c>
      <c r="S258" s="402">
        <v>1973000</v>
      </c>
      <c r="T258" s="402">
        <v>1973000</v>
      </c>
      <c r="U258" s="402">
        <v>1902208.165</v>
      </c>
      <c r="V258" s="402">
        <v>1942361.62</v>
      </c>
      <c r="W258" s="402">
        <v>1961787.0112402313</v>
      </c>
      <c r="X258" s="402">
        <v>2000454.2809552941</v>
      </c>
      <c r="Y258" s="402">
        <v>105125760.7829769</v>
      </c>
      <c r="Z258" s="402">
        <v>105021165.62469263</v>
      </c>
      <c r="AA258" s="401">
        <f t="shared" si="38"/>
        <v>-104595.15828426182</v>
      </c>
      <c r="AB258" s="401">
        <f t="shared" si="40"/>
        <v>4380.6050830476242</v>
      </c>
      <c r="AC258" s="401">
        <f t="shared" si="39"/>
        <v>4376.2465882445467</v>
      </c>
      <c r="AD258" s="402">
        <f t="shared" si="41"/>
        <v>-4.3584948030775195</v>
      </c>
      <c r="AE258" s="403">
        <f t="shared" si="42"/>
        <v>-9.9495268814446015E-4</v>
      </c>
      <c r="AF258" s="355">
        <v>6</v>
      </c>
    </row>
    <row r="259" spans="1:32">
      <c r="A259" s="397">
        <v>791</v>
      </c>
      <c r="B259" s="397" t="s">
        <v>257</v>
      </c>
      <c r="C259" s="402">
        <v>5131</v>
      </c>
      <c r="D259" s="402">
        <v>24218960.560000002</v>
      </c>
      <c r="E259" s="402">
        <v>24218960.560000002</v>
      </c>
      <c r="F259" s="401">
        <f t="shared" si="33"/>
        <v>0</v>
      </c>
      <c r="G259" s="402">
        <v>24134000</v>
      </c>
      <c r="H259" s="402">
        <v>24134000</v>
      </c>
      <c r="I259" s="401">
        <f t="shared" si="34"/>
        <v>0</v>
      </c>
      <c r="J259" s="402">
        <v>24176480.280000001</v>
      </c>
      <c r="K259" s="402">
        <v>24176480.280000001</v>
      </c>
      <c r="L259" s="401">
        <f t="shared" si="35"/>
        <v>0</v>
      </c>
      <c r="M259" s="402">
        <v>24695522.145777583</v>
      </c>
      <c r="N259" s="402">
        <v>24674235.221965421</v>
      </c>
      <c r="O259" s="401">
        <f t="shared" si="36"/>
        <v>-21286.923812162131</v>
      </c>
      <c r="P259" s="402">
        <v>802392.89</v>
      </c>
      <c r="Q259" s="402">
        <v>802392.89</v>
      </c>
      <c r="R259" s="401">
        <f t="shared" si="37"/>
        <v>0</v>
      </c>
      <c r="S259" s="402">
        <v>800000</v>
      </c>
      <c r="T259" s="402">
        <v>800000</v>
      </c>
      <c r="U259" s="402">
        <v>801196.44500000007</v>
      </c>
      <c r="V259" s="402">
        <v>801196.44500000007</v>
      </c>
      <c r="W259" s="402">
        <v>826290.62800434802</v>
      </c>
      <c r="X259" s="402">
        <v>825158.83848982397</v>
      </c>
      <c r="Y259" s="402">
        <v>25521812.773781933</v>
      </c>
      <c r="Z259" s="402">
        <v>25499394.060455244</v>
      </c>
      <c r="AA259" s="401">
        <f t="shared" si="38"/>
        <v>-22418.713326688856</v>
      </c>
      <c r="AB259" s="401">
        <f t="shared" si="40"/>
        <v>4974.0426376499581</v>
      </c>
      <c r="AC259" s="401">
        <f t="shared" si="39"/>
        <v>4969.6733698022308</v>
      </c>
      <c r="AD259" s="402">
        <f t="shared" si="41"/>
        <v>-4.3692678477273148</v>
      </c>
      <c r="AE259" s="403">
        <f t="shared" si="42"/>
        <v>-8.7841383076515489E-4</v>
      </c>
      <c r="AF259" s="355">
        <v>17</v>
      </c>
    </row>
    <row r="260" spans="1:32">
      <c r="A260" s="397">
        <v>831</v>
      </c>
      <c r="B260" s="397" t="s">
        <v>258</v>
      </c>
      <c r="C260" s="402">
        <v>4595</v>
      </c>
      <c r="D260" s="402">
        <v>14803316.339999998</v>
      </c>
      <c r="E260" s="402">
        <v>14803316.339999998</v>
      </c>
      <c r="F260" s="401">
        <f t="shared" si="33"/>
        <v>0</v>
      </c>
      <c r="G260" s="402">
        <v>15622000</v>
      </c>
      <c r="H260" s="402">
        <v>15622000</v>
      </c>
      <c r="I260" s="401">
        <f t="shared" si="34"/>
        <v>0</v>
      </c>
      <c r="J260" s="402">
        <v>15212658.169999998</v>
      </c>
      <c r="K260" s="402">
        <v>15212658.169999998</v>
      </c>
      <c r="L260" s="401">
        <f t="shared" si="35"/>
        <v>0</v>
      </c>
      <c r="M260" s="402">
        <v>15539256.847249363</v>
      </c>
      <c r="N260" s="402">
        <v>15525862.395629659</v>
      </c>
      <c r="O260" s="401">
        <f t="shared" si="36"/>
        <v>-13394.451619703323</v>
      </c>
      <c r="P260" s="402">
        <v>412294.46</v>
      </c>
      <c r="Q260" s="402">
        <v>412294.46</v>
      </c>
      <c r="R260" s="401">
        <f t="shared" si="37"/>
        <v>0</v>
      </c>
      <c r="S260" s="402">
        <v>439000</v>
      </c>
      <c r="T260" s="402">
        <v>439000</v>
      </c>
      <c r="U260" s="402">
        <v>425647.23</v>
      </c>
      <c r="V260" s="402">
        <v>425647.23</v>
      </c>
      <c r="W260" s="402">
        <v>438978.87862571719</v>
      </c>
      <c r="X260" s="402">
        <v>438377.59903341928</v>
      </c>
      <c r="Y260" s="402">
        <v>15978235.72587508</v>
      </c>
      <c r="Z260" s="402">
        <v>15964239.994663078</v>
      </c>
      <c r="AA260" s="401">
        <f t="shared" si="38"/>
        <v>-13995.731212001294</v>
      </c>
      <c r="AB260" s="401">
        <f t="shared" si="40"/>
        <v>3477.3091895266766</v>
      </c>
      <c r="AC260" s="401">
        <f t="shared" si="39"/>
        <v>3474.2633285447396</v>
      </c>
      <c r="AD260" s="402">
        <f t="shared" si="41"/>
        <v>-3.0458609819370395</v>
      </c>
      <c r="AE260" s="403">
        <f t="shared" si="42"/>
        <v>-8.7592469231982076E-4</v>
      </c>
      <c r="AF260" s="355">
        <v>9</v>
      </c>
    </row>
    <row r="261" spans="1:32">
      <c r="A261" s="397">
        <v>832</v>
      </c>
      <c r="B261" s="397" t="s">
        <v>259</v>
      </c>
      <c r="C261" s="402">
        <v>3913</v>
      </c>
      <c r="D261" s="402">
        <v>17487809.460000008</v>
      </c>
      <c r="E261" s="402">
        <v>17499985.040000007</v>
      </c>
      <c r="F261" s="401">
        <f t="shared" si="33"/>
        <v>12175.579999998212</v>
      </c>
      <c r="G261" s="402">
        <v>18351000</v>
      </c>
      <c r="H261" s="402">
        <v>18351000</v>
      </c>
      <c r="I261" s="401">
        <f t="shared" si="34"/>
        <v>0</v>
      </c>
      <c r="J261" s="402">
        <v>17919404.730000004</v>
      </c>
      <c r="K261" s="402">
        <v>17925492.520000003</v>
      </c>
      <c r="L261" s="401">
        <f t="shared" si="35"/>
        <v>6087.7899999991059</v>
      </c>
      <c r="M261" s="402">
        <v>18304114.214464415</v>
      </c>
      <c r="N261" s="402">
        <v>18294549.652620558</v>
      </c>
      <c r="O261" s="401">
        <f t="shared" si="36"/>
        <v>-9564.5618438571692</v>
      </c>
      <c r="P261" s="402">
        <v>278000</v>
      </c>
      <c r="Q261" s="402">
        <v>320908.11000000004</v>
      </c>
      <c r="R261" s="401">
        <f t="shared" si="37"/>
        <v>42908.110000000044</v>
      </c>
      <c r="S261" s="402">
        <v>277000</v>
      </c>
      <c r="T261" s="402">
        <v>277000</v>
      </c>
      <c r="U261" s="402">
        <v>277500</v>
      </c>
      <c r="V261" s="402">
        <v>298954.05500000005</v>
      </c>
      <c r="W261" s="402">
        <v>286191.54603364045</v>
      </c>
      <c r="X261" s="402">
        <v>307895.25131457992</v>
      </c>
      <c r="Y261" s="402">
        <v>18590305.760498054</v>
      </c>
      <c r="Z261" s="402">
        <v>18602444.903935138</v>
      </c>
      <c r="AA261" s="401">
        <f t="shared" si="38"/>
        <v>12139.143437083811</v>
      </c>
      <c r="AB261" s="401">
        <f t="shared" si="40"/>
        <v>4750.9087044462185</v>
      </c>
      <c r="AC261" s="401">
        <f t="shared" si="39"/>
        <v>4754.0109644608074</v>
      </c>
      <c r="AD261" s="402">
        <f t="shared" si="41"/>
        <v>3.1022600145888646</v>
      </c>
      <c r="AE261" s="403">
        <f t="shared" si="42"/>
        <v>6.5298245190137242E-4</v>
      </c>
      <c r="AF261" s="355">
        <v>17</v>
      </c>
    </row>
    <row r="262" spans="1:32">
      <c r="A262" s="397">
        <v>833</v>
      </c>
      <c r="B262" s="397" t="s">
        <v>260</v>
      </c>
      <c r="C262" s="402">
        <v>1677</v>
      </c>
      <c r="D262" s="402">
        <v>6484386.1399999997</v>
      </c>
      <c r="E262" s="402">
        <v>6484386.1399999997</v>
      </c>
      <c r="F262" s="401">
        <f t="shared" si="33"/>
        <v>0</v>
      </c>
      <c r="G262" s="402">
        <v>7056000</v>
      </c>
      <c r="H262" s="402">
        <v>7056000</v>
      </c>
      <c r="I262" s="401">
        <f t="shared" si="34"/>
        <v>0</v>
      </c>
      <c r="J262" s="402">
        <v>6770193.0700000003</v>
      </c>
      <c r="K262" s="402">
        <v>6770193.0700000003</v>
      </c>
      <c r="L262" s="401">
        <f t="shared" si="35"/>
        <v>0</v>
      </c>
      <c r="M262" s="402">
        <v>6915541.5079045128</v>
      </c>
      <c r="N262" s="402">
        <v>6909580.483702247</v>
      </c>
      <c r="O262" s="401">
        <f t="shared" si="36"/>
        <v>-5961.0242022657767</v>
      </c>
      <c r="P262" s="402">
        <v>133687.44</v>
      </c>
      <c r="Q262" s="402">
        <v>133687.44</v>
      </c>
      <c r="R262" s="401">
        <f t="shared" si="37"/>
        <v>0</v>
      </c>
      <c r="S262" s="402">
        <v>130000</v>
      </c>
      <c r="T262" s="402">
        <v>130000</v>
      </c>
      <c r="U262" s="402">
        <v>131843.72</v>
      </c>
      <c r="V262" s="402">
        <v>131843.72</v>
      </c>
      <c r="W262" s="402">
        <v>135973.18220405909</v>
      </c>
      <c r="X262" s="402">
        <v>135786.93657006626</v>
      </c>
      <c r="Y262" s="402">
        <v>7051514.6901085721</v>
      </c>
      <c r="Z262" s="402">
        <v>7045367.4202723131</v>
      </c>
      <c r="AA262" s="401">
        <f t="shared" si="38"/>
        <v>-6147.2698362590745</v>
      </c>
      <c r="AB262" s="401">
        <f t="shared" si="40"/>
        <v>4204.8388134219276</v>
      </c>
      <c r="AC262" s="401">
        <f t="shared" si="39"/>
        <v>4201.1731784569547</v>
      </c>
      <c r="AD262" s="402">
        <f t="shared" si="41"/>
        <v>-3.6656349649729236</v>
      </c>
      <c r="AE262" s="403">
        <f t="shared" si="42"/>
        <v>-8.7176586966238642E-4</v>
      </c>
      <c r="AF262" s="355">
        <v>2</v>
      </c>
    </row>
    <row r="263" spans="1:32">
      <c r="A263" s="397">
        <v>834</v>
      </c>
      <c r="B263" s="397" t="s">
        <v>261</v>
      </c>
      <c r="C263" s="402">
        <v>5967</v>
      </c>
      <c r="D263" s="402">
        <v>21047000</v>
      </c>
      <c r="E263" s="402">
        <v>21097125.270000003</v>
      </c>
      <c r="F263" s="401">
        <f t="shared" si="33"/>
        <v>50125.270000003278</v>
      </c>
      <c r="G263" s="402">
        <v>22264000</v>
      </c>
      <c r="H263" s="402">
        <v>22264000</v>
      </c>
      <c r="I263" s="401">
        <f t="shared" si="34"/>
        <v>0</v>
      </c>
      <c r="J263" s="402">
        <v>21655500</v>
      </c>
      <c r="K263" s="402">
        <v>21680562.635000002</v>
      </c>
      <c r="L263" s="401">
        <f t="shared" si="35"/>
        <v>25062.635000001639</v>
      </c>
      <c r="M263" s="402">
        <v>22120419.25185838</v>
      </c>
      <c r="N263" s="402">
        <v>22126930.636924978</v>
      </c>
      <c r="O263" s="401">
        <f t="shared" si="36"/>
        <v>6511.3850665986538</v>
      </c>
      <c r="P263" s="402">
        <v>430000</v>
      </c>
      <c r="Q263" s="402">
        <v>403849.15</v>
      </c>
      <c r="R263" s="401">
        <f t="shared" si="37"/>
        <v>-26150.849999999977</v>
      </c>
      <c r="S263" s="402">
        <v>444000</v>
      </c>
      <c r="T263" s="402">
        <v>444000</v>
      </c>
      <c r="U263" s="402">
        <v>437000</v>
      </c>
      <c r="V263" s="402">
        <v>423924.57500000001</v>
      </c>
      <c r="W263" s="402">
        <v>450687.22744757071</v>
      </c>
      <c r="X263" s="402">
        <v>436603.42241570016</v>
      </c>
      <c r="Y263" s="402">
        <v>22571106.479305949</v>
      </c>
      <c r="Z263" s="402">
        <v>22563534.059340678</v>
      </c>
      <c r="AA263" s="401">
        <f t="shared" si="38"/>
        <v>-7572.4199652709067</v>
      </c>
      <c r="AB263" s="401">
        <f t="shared" si="40"/>
        <v>3782.6556861581948</v>
      </c>
      <c r="AC263" s="401">
        <f t="shared" si="39"/>
        <v>3781.3866363902594</v>
      </c>
      <c r="AD263" s="402">
        <f t="shared" si="41"/>
        <v>-1.2690497679354849</v>
      </c>
      <c r="AE263" s="403">
        <f t="shared" si="42"/>
        <v>-3.3549174792178314E-4</v>
      </c>
      <c r="AF263" s="355">
        <v>5</v>
      </c>
    </row>
    <row r="264" spans="1:32">
      <c r="A264" s="397">
        <v>837</v>
      </c>
      <c r="B264" s="397" t="s">
        <v>262</v>
      </c>
      <c r="C264" s="402">
        <v>244223</v>
      </c>
      <c r="D264" s="402">
        <v>820538631.5200001</v>
      </c>
      <c r="E264" s="402">
        <v>856262242.88999999</v>
      </c>
      <c r="F264" s="401">
        <f t="shared" si="33"/>
        <v>35723611.369999886</v>
      </c>
      <c r="G264" s="402">
        <v>894563000</v>
      </c>
      <c r="H264" s="402">
        <v>894563000</v>
      </c>
      <c r="I264" s="401">
        <f t="shared" si="34"/>
        <v>0</v>
      </c>
      <c r="J264" s="402">
        <v>857550815.75999999</v>
      </c>
      <c r="K264" s="402">
        <v>875412621.44499993</v>
      </c>
      <c r="L264" s="401">
        <f t="shared" si="35"/>
        <v>17861805.684999943</v>
      </c>
      <c r="M264" s="402">
        <v>875961468.18980682</v>
      </c>
      <c r="N264" s="402">
        <v>893435962.87173438</v>
      </c>
      <c r="O264" s="401">
        <f t="shared" si="36"/>
        <v>17474494.681927562</v>
      </c>
      <c r="P264" s="402">
        <v>17929545.18</v>
      </c>
      <c r="Q264" s="402">
        <v>17853891.139999993</v>
      </c>
      <c r="R264" s="401">
        <f t="shared" si="37"/>
        <v>-75654.040000006557</v>
      </c>
      <c r="S264" s="402">
        <v>20329000</v>
      </c>
      <c r="T264" s="402">
        <v>20329000</v>
      </c>
      <c r="U264" s="402">
        <v>19129272.59</v>
      </c>
      <c r="V264" s="402">
        <v>19091445.569999997</v>
      </c>
      <c r="W264" s="402">
        <v>19728418.367679428</v>
      </c>
      <c r="X264" s="402">
        <v>19662437.533198107</v>
      </c>
      <c r="Y264" s="402">
        <v>895689886.5574863</v>
      </c>
      <c r="Z264" s="402">
        <v>913098400.4049325</v>
      </c>
      <c r="AA264" s="401">
        <f t="shared" si="38"/>
        <v>17408513.847446203</v>
      </c>
      <c r="AB264" s="401">
        <f t="shared" si="40"/>
        <v>3667.5083286892973</v>
      </c>
      <c r="AC264" s="401">
        <f t="shared" si="39"/>
        <v>3738.7895505539304</v>
      </c>
      <c r="AD264" s="402">
        <f t="shared" si="41"/>
        <v>71.281221864633153</v>
      </c>
      <c r="AE264" s="403">
        <f t="shared" si="42"/>
        <v>1.9435871844388639E-2</v>
      </c>
      <c r="AF264" s="355">
        <v>6</v>
      </c>
    </row>
    <row r="265" spans="1:32">
      <c r="A265" s="397">
        <v>844</v>
      </c>
      <c r="B265" s="397" t="s">
        <v>263</v>
      </c>
      <c r="C265" s="402">
        <v>1479</v>
      </c>
      <c r="D265" s="402">
        <v>7990345.8099999996</v>
      </c>
      <c r="E265" s="402">
        <v>8220122.4199999999</v>
      </c>
      <c r="F265" s="401">
        <f t="shared" si="33"/>
        <v>229776.61000000034</v>
      </c>
      <c r="G265" s="402">
        <v>8719000</v>
      </c>
      <c r="H265" s="402">
        <v>8719000</v>
      </c>
      <c r="I265" s="401">
        <f t="shared" si="34"/>
        <v>0</v>
      </c>
      <c r="J265" s="402">
        <v>8354672.9049999993</v>
      </c>
      <c r="K265" s="402">
        <v>8469561.2100000009</v>
      </c>
      <c r="L265" s="401">
        <f t="shared" si="35"/>
        <v>114888.30500000156</v>
      </c>
      <c r="M265" s="402">
        <v>8534038.3445656542</v>
      </c>
      <c r="N265" s="402">
        <v>8643935.8873612732</v>
      </c>
      <c r="O265" s="401">
        <f t="shared" si="36"/>
        <v>109897.542795619</v>
      </c>
      <c r="P265" s="402">
        <v>159143.99</v>
      </c>
      <c r="Q265" s="402">
        <v>169450.07</v>
      </c>
      <c r="R265" s="401">
        <f t="shared" si="37"/>
        <v>10306.080000000016</v>
      </c>
      <c r="S265" s="402">
        <v>167000</v>
      </c>
      <c r="T265" s="402">
        <v>167000</v>
      </c>
      <c r="U265" s="402">
        <v>163071.995</v>
      </c>
      <c r="V265" s="402">
        <v>168225.035</v>
      </c>
      <c r="W265" s="402">
        <v>168179.55446428858</v>
      </c>
      <c r="X265" s="402">
        <v>173256.35348458143</v>
      </c>
      <c r="Y265" s="402">
        <v>8702217.8990299422</v>
      </c>
      <c r="Z265" s="402">
        <v>8817192.2408458553</v>
      </c>
      <c r="AA265" s="401">
        <f t="shared" si="38"/>
        <v>114974.3418159131</v>
      </c>
      <c r="AB265" s="401">
        <f t="shared" si="40"/>
        <v>5883.8525348410694</v>
      </c>
      <c r="AC265" s="401">
        <f t="shared" si="39"/>
        <v>5961.5904265353993</v>
      </c>
      <c r="AD265" s="402">
        <f t="shared" si="41"/>
        <v>77.737891694329846</v>
      </c>
      <c r="AE265" s="403">
        <f t="shared" si="42"/>
        <v>1.3212073421964109E-2</v>
      </c>
      <c r="AF265" s="355">
        <v>11</v>
      </c>
    </row>
    <row r="266" spans="1:32">
      <c r="A266" s="397">
        <v>845</v>
      </c>
      <c r="B266" s="397" t="s">
        <v>264</v>
      </c>
      <c r="C266" s="402">
        <v>2882</v>
      </c>
      <c r="D266" s="402">
        <v>13139993.48</v>
      </c>
      <c r="E266" s="402">
        <v>13139993.48</v>
      </c>
      <c r="F266" s="401">
        <f t="shared" ref="F266:F303" si="43">E266-D266</f>
        <v>0</v>
      </c>
      <c r="G266" s="402">
        <v>13484000</v>
      </c>
      <c r="H266" s="402">
        <v>13484000</v>
      </c>
      <c r="I266" s="401">
        <f t="shared" ref="I266:I303" si="44">H266-G266</f>
        <v>0</v>
      </c>
      <c r="J266" s="402">
        <v>13311996.74</v>
      </c>
      <c r="K266" s="402">
        <v>13311996.74</v>
      </c>
      <c r="L266" s="401">
        <f t="shared" ref="L266:L303" si="45">K266-J266</f>
        <v>0</v>
      </c>
      <c r="M266" s="402">
        <v>13597790.352020131</v>
      </c>
      <c r="N266" s="402">
        <v>13586069.396069959</v>
      </c>
      <c r="O266" s="401">
        <f t="shared" ref="O266:O303" si="46">N266-M266</f>
        <v>-11720.955950172618</v>
      </c>
      <c r="P266" s="402">
        <v>308016.02</v>
      </c>
      <c r="Q266" s="402">
        <v>308016.02</v>
      </c>
      <c r="R266" s="401">
        <f t="shared" ref="R266:R303" si="47">Q266-P266</f>
        <v>0</v>
      </c>
      <c r="S266" s="402">
        <v>331000</v>
      </c>
      <c r="T266" s="402">
        <v>331000</v>
      </c>
      <c r="U266" s="402">
        <v>319508.01</v>
      </c>
      <c r="V266" s="402">
        <v>319508.01</v>
      </c>
      <c r="W266" s="402">
        <v>329515.28415146616</v>
      </c>
      <c r="X266" s="402">
        <v>329063.93939353421</v>
      </c>
      <c r="Y266" s="402">
        <v>13927305.636171598</v>
      </c>
      <c r="Z266" s="402">
        <v>13915133.335463492</v>
      </c>
      <c r="AA266" s="401">
        <f t="shared" ref="AA266:AA303" si="48">Z266-Y266</f>
        <v>-12172.300708105788</v>
      </c>
      <c r="AB266" s="401">
        <f t="shared" si="40"/>
        <v>4832.514099990145</v>
      </c>
      <c r="AC266" s="401">
        <f t="shared" ref="AC266:AC303" si="49">Z266/C266</f>
        <v>4828.2905397166869</v>
      </c>
      <c r="AD266" s="402">
        <f t="shared" si="41"/>
        <v>-4.2235602734581335</v>
      </c>
      <c r="AE266" s="403">
        <f t="shared" si="42"/>
        <v>-8.7398819456455318E-4</v>
      </c>
      <c r="AF266" s="355">
        <v>19</v>
      </c>
    </row>
    <row r="267" spans="1:32">
      <c r="A267" s="397">
        <v>846</v>
      </c>
      <c r="B267" s="397" t="s">
        <v>265</v>
      </c>
      <c r="C267" s="402">
        <v>4952</v>
      </c>
      <c r="D267" s="402">
        <v>22026439.100000001</v>
      </c>
      <c r="E267" s="402">
        <v>22026439.100000001</v>
      </c>
      <c r="F267" s="401">
        <f t="shared" si="43"/>
        <v>0</v>
      </c>
      <c r="G267" s="402">
        <v>22186000</v>
      </c>
      <c r="H267" s="402">
        <v>22186000</v>
      </c>
      <c r="I267" s="401">
        <f t="shared" si="44"/>
        <v>0</v>
      </c>
      <c r="J267" s="402">
        <v>22106219.550000001</v>
      </c>
      <c r="K267" s="402">
        <v>22106219.550000001</v>
      </c>
      <c r="L267" s="401">
        <f t="shared" si="45"/>
        <v>0</v>
      </c>
      <c r="M267" s="402">
        <v>22580815.244147122</v>
      </c>
      <c r="N267" s="402">
        <v>22561351.144911595</v>
      </c>
      <c r="O267" s="401">
        <f t="shared" si="46"/>
        <v>-19464.099235527217</v>
      </c>
      <c r="P267" s="402">
        <v>514522.26</v>
      </c>
      <c r="Q267" s="402">
        <v>514522.26</v>
      </c>
      <c r="R267" s="401">
        <f t="shared" si="47"/>
        <v>0</v>
      </c>
      <c r="S267" s="402">
        <v>509000</v>
      </c>
      <c r="T267" s="402">
        <v>509000</v>
      </c>
      <c r="U267" s="402">
        <v>511761.13</v>
      </c>
      <c r="V267" s="402">
        <v>511761.13</v>
      </c>
      <c r="W267" s="402">
        <v>527789.94232296525</v>
      </c>
      <c r="X267" s="402">
        <v>527067.01614862983</v>
      </c>
      <c r="Y267" s="402">
        <v>23108605.186470088</v>
      </c>
      <c r="Z267" s="402">
        <v>23088418.161060225</v>
      </c>
      <c r="AA267" s="401">
        <f t="shared" si="48"/>
        <v>-20187.025409862399</v>
      </c>
      <c r="AB267" s="401">
        <f t="shared" ref="AB267:AB303" si="50">Y267/C267</f>
        <v>4666.5196257007447</v>
      </c>
      <c r="AC267" s="401">
        <f t="shared" si="49"/>
        <v>4662.4430858360711</v>
      </c>
      <c r="AD267" s="402">
        <f t="shared" ref="AD267:AD303" si="51">AC267-AB267</f>
        <v>-4.0765398646735775</v>
      </c>
      <c r="AE267" s="403">
        <f t="shared" ref="AE267:AE303" si="52">AD267/AB267</f>
        <v>-8.7357178189546923E-4</v>
      </c>
      <c r="AF267" s="355">
        <v>14</v>
      </c>
    </row>
    <row r="268" spans="1:32">
      <c r="A268" s="397">
        <v>848</v>
      </c>
      <c r="B268" s="397" t="s">
        <v>266</v>
      </c>
      <c r="C268" s="402">
        <v>4241</v>
      </c>
      <c r="D268" s="402">
        <v>19349244.449999999</v>
      </c>
      <c r="E268" s="402">
        <v>19349244.449999999</v>
      </c>
      <c r="F268" s="401">
        <f t="shared" si="43"/>
        <v>0</v>
      </c>
      <c r="G268" s="402">
        <v>18934000</v>
      </c>
      <c r="H268" s="402">
        <v>18934000</v>
      </c>
      <c r="I268" s="401">
        <f t="shared" si="44"/>
        <v>0</v>
      </c>
      <c r="J268" s="402">
        <v>19141622.225000001</v>
      </c>
      <c r="K268" s="402">
        <v>19141622.225000001</v>
      </c>
      <c r="L268" s="401">
        <f t="shared" si="45"/>
        <v>0</v>
      </c>
      <c r="M268" s="402">
        <v>19552571.345740814</v>
      </c>
      <c r="N268" s="402">
        <v>19535717.517175797</v>
      </c>
      <c r="O268" s="401">
        <f t="shared" si="46"/>
        <v>-16853.828565016389</v>
      </c>
      <c r="P268" s="402">
        <v>544083.11</v>
      </c>
      <c r="Q268" s="402">
        <v>544083.11</v>
      </c>
      <c r="R268" s="401">
        <f t="shared" si="47"/>
        <v>0</v>
      </c>
      <c r="S268" s="402">
        <v>425000</v>
      </c>
      <c r="T268" s="402">
        <v>425000</v>
      </c>
      <c r="U268" s="402">
        <v>484541.55499999999</v>
      </c>
      <c r="V268" s="402">
        <v>484541.55499999999</v>
      </c>
      <c r="W268" s="402">
        <v>499717.82610088011</v>
      </c>
      <c r="X268" s="402">
        <v>499033.35095783306</v>
      </c>
      <c r="Y268" s="402">
        <v>20052289.171841692</v>
      </c>
      <c r="Z268" s="402">
        <v>20034750.868133631</v>
      </c>
      <c r="AA268" s="401">
        <f t="shared" si="48"/>
        <v>-17538.303708061576</v>
      </c>
      <c r="AB268" s="401">
        <f t="shared" si="50"/>
        <v>4728.1983428063413</v>
      </c>
      <c r="AC268" s="401">
        <f t="shared" si="49"/>
        <v>4724.0629257565743</v>
      </c>
      <c r="AD268" s="402">
        <f t="shared" si="51"/>
        <v>-4.1354170497670566</v>
      </c>
      <c r="AE268" s="403">
        <f t="shared" si="52"/>
        <v>-8.7462850539229932E-4</v>
      </c>
      <c r="AF268" s="355">
        <v>12</v>
      </c>
    </row>
    <row r="269" spans="1:32">
      <c r="A269" s="397">
        <v>849</v>
      </c>
      <c r="B269" s="397" t="s">
        <v>267</v>
      </c>
      <c r="C269" s="402">
        <v>2938</v>
      </c>
      <c r="D269" s="402">
        <v>11021515.300000001</v>
      </c>
      <c r="E269" s="402">
        <v>11140445.66</v>
      </c>
      <c r="F269" s="401">
        <f t="shared" si="43"/>
        <v>118930.3599999994</v>
      </c>
      <c r="G269" s="402">
        <v>11423000</v>
      </c>
      <c r="H269" s="402">
        <v>11423000</v>
      </c>
      <c r="I269" s="401">
        <f t="shared" si="44"/>
        <v>0</v>
      </c>
      <c r="J269" s="402">
        <v>11222257.65</v>
      </c>
      <c r="K269" s="402">
        <v>11281722.83</v>
      </c>
      <c r="L269" s="401">
        <f t="shared" si="45"/>
        <v>59465.179999999702</v>
      </c>
      <c r="M269" s="402">
        <v>11463186.911887279</v>
      </c>
      <c r="N269" s="402">
        <v>11513995.403487965</v>
      </c>
      <c r="O269" s="401">
        <f t="shared" si="46"/>
        <v>50808.491600686684</v>
      </c>
      <c r="P269" s="402">
        <v>267872.94999999995</v>
      </c>
      <c r="Q269" s="402">
        <v>299273.38999999996</v>
      </c>
      <c r="R269" s="401">
        <f t="shared" si="47"/>
        <v>31400.440000000002</v>
      </c>
      <c r="S269" s="402">
        <v>385000</v>
      </c>
      <c r="T269" s="402">
        <v>385000</v>
      </c>
      <c r="U269" s="402">
        <v>326436.47499999998</v>
      </c>
      <c r="V269" s="402">
        <v>342136.69499999995</v>
      </c>
      <c r="W269" s="402">
        <v>336660.75481809664</v>
      </c>
      <c r="X269" s="402">
        <v>352369.40904168284</v>
      </c>
      <c r="Y269" s="402">
        <v>11799847.666705376</v>
      </c>
      <c r="Z269" s="402">
        <v>11866364.812529648</v>
      </c>
      <c r="AA269" s="401">
        <f t="shared" si="48"/>
        <v>66517.145824272186</v>
      </c>
      <c r="AB269" s="401">
        <f t="shared" si="50"/>
        <v>4016.2857953387934</v>
      </c>
      <c r="AC269" s="401">
        <f t="shared" si="49"/>
        <v>4038.9260764226165</v>
      </c>
      <c r="AD269" s="402">
        <f t="shared" si="51"/>
        <v>22.640281083823083</v>
      </c>
      <c r="AE269" s="403">
        <f t="shared" si="52"/>
        <v>5.637119029253063E-3</v>
      </c>
      <c r="AF269" s="355">
        <v>16</v>
      </c>
    </row>
    <row r="270" spans="1:32">
      <c r="A270" s="397">
        <v>850</v>
      </c>
      <c r="B270" s="397" t="s">
        <v>268</v>
      </c>
      <c r="C270" s="402">
        <v>2387</v>
      </c>
      <c r="D270" s="402">
        <v>8451123.7800000012</v>
      </c>
      <c r="E270" s="402">
        <v>8501989.4499999993</v>
      </c>
      <c r="F270" s="401">
        <f t="shared" si="43"/>
        <v>50865.669999998063</v>
      </c>
      <c r="G270" s="402">
        <v>8948000</v>
      </c>
      <c r="H270" s="402">
        <v>8948000</v>
      </c>
      <c r="I270" s="401">
        <f t="shared" si="44"/>
        <v>0</v>
      </c>
      <c r="J270" s="402">
        <v>8699561.8900000006</v>
      </c>
      <c r="K270" s="402">
        <v>8724994.7249999996</v>
      </c>
      <c r="L270" s="401">
        <f t="shared" si="45"/>
        <v>25432.834999999031</v>
      </c>
      <c r="M270" s="402">
        <v>8886331.7085400689</v>
      </c>
      <c r="N270" s="402">
        <v>8904628.3686360288</v>
      </c>
      <c r="O270" s="401">
        <f t="shared" si="46"/>
        <v>18296.660095959902</v>
      </c>
      <c r="P270" s="402">
        <v>217743.78999999998</v>
      </c>
      <c r="Q270" s="402">
        <v>217743.78999999998</v>
      </c>
      <c r="R270" s="401">
        <f t="shared" si="47"/>
        <v>0</v>
      </c>
      <c r="S270" s="402">
        <v>225000</v>
      </c>
      <c r="T270" s="402">
        <v>225000</v>
      </c>
      <c r="U270" s="402">
        <v>221371.89499999999</v>
      </c>
      <c r="V270" s="402">
        <v>221371.89499999999</v>
      </c>
      <c r="W270" s="402">
        <v>228305.45902142959</v>
      </c>
      <c r="X270" s="402">
        <v>227992.7437177923</v>
      </c>
      <c r="Y270" s="402">
        <v>9114637.1675614994</v>
      </c>
      <c r="Z270" s="402">
        <v>9132621.1123538204</v>
      </c>
      <c r="AA270" s="401">
        <f t="shared" si="48"/>
        <v>17983.944792320952</v>
      </c>
      <c r="AB270" s="401">
        <f t="shared" si="50"/>
        <v>3818.4487505494344</v>
      </c>
      <c r="AC270" s="401">
        <f t="shared" si="49"/>
        <v>3825.9828706970343</v>
      </c>
      <c r="AD270" s="402">
        <f t="shared" si="51"/>
        <v>7.5341201475998787</v>
      </c>
      <c r="AE270" s="403">
        <f t="shared" si="52"/>
        <v>1.9730840034230652E-3</v>
      </c>
      <c r="AF270" s="355">
        <v>13</v>
      </c>
    </row>
    <row r="271" spans="1:32">
      <c r="A271" s="397">
        <v>851</v>
      </c>
      <c r="B271" s="397" t="s">
        <v>269</v>
      </c>
      <c r="C271" s="402">
        <v>21333</v>
      </c>
      <c r="D271" s="402">
        <v>93694066.25</v>
      </c>
      <c r="E271" s="402">
        <v>76485556.909999996</v>
      </c>
      <c r="F271" s="401">
        <f t="shared" si="43"/>
        <v>-17208509.340000004</v>
      </c>
      <c r="G271" s="402">
        <v>79563000</v>
      </c>
      <c r="H271" s="402">
        <v>79563000</v>
      </c>
      <c r="I271" s="401">
        <f t="shared" si="44"/>
        <v>0</v>
      </c>
      <c r="J271" s="402">
        <v>86628533.125</v>
      </c>
      <c r="K271" s="402">
        <v>78024278.454999998</v>
      </c>
      <c r="L271" s="401">
        <f t="shared" si="45"/>
        <v>-8604254.6700000018</v>
      </c>
      <c r="M271" s="402">
        <v>88488350.391286328</v>
      </c>
      <c r="N271" s="402">
        <v>79630673.171868294</v>
      </c>
      <c r="O271" s="401">
        <f t="shared" si="46"/>
        <v>-8857677.219418034</v>
      </c>
      <c r="P271" s="402">
        <v>2235557</v>
      </c>
      <c r="Q271" s="402">
        <v>2235557</v>
      </c>
      <c r="R271" s="401">
        <f t="shared" si="47"/>
        <v>0</v>
      </c>
      <c r="S271" s="402">
        <v>2528000</v>
      </c>
      <c r="T271" s="402">
        <v>2528000</v>
      </c>
      <c r="U271" s="402">
        <v>2381778.5</v>
      </c>
      <c r="V271" s="402">
        <v>2381778.5</v>
      </c>
      <c r="W271" s="402">
        <v>2456377.9143231893</v>
      </c>
      <c r="X271" s="402">
        <v>2453013.3562937053</v>
      </c>
      <c r="Y271" s="402">
        <v>90944728.305609524</v>
      </c>
      <c r="Z271" s="402">
        <v>82083686.528162003</v>
      </c>
      <c r="AA271" s="401">
        <f t="shared" si="48"/>
        <v>-8861041.7774475217</v>
      </c>
      <c r="AB271" s="401">
        <f t="shared" si="50"/>
        <v>4263.1007502746697</v>
      </c>
      <c r="AC271" s="401">
        <f t="shared" si="49"/>
        <v>3847.7329268345757</v>
      </c>
      <c r="AD271" s="402">
        <f t="shared" si="51"/>
        <v>-415.36782344009407</v>
      </c>
      <c r="AE271" s="403">
        <f t="shared" si="52"/>
        <v>-9.7433264605189571E-2</v>
      </c>
      <c r="AF271" s="355">
        <v>19</v>
      </c>
    </row>
    <row r="272" spans="1:32">
      <c r="A272" s="397">
        <v>853</v>
      </c>
      <c r="B272" s="397" t="s">
        <v>270</v>
      </c>
      <c r="C272" s="402">
        <v>195137</v>
      </c>
      <c r="D272" s="402">
        <v>689174288.6700002</v>
      </c>
      <c r="E272" s="402">
        <v>689174288.6700002</v>
      </c>
      <c r="F272" s="401">
        <f t="shared" si="43"/>
        <v>0</v>
      </c>
      <c r="G272" s="402">
        <v>698950000</v>
      </c>
      <c r="H272" s="402">
        <v>698950000</v>
      </c>
      <c r="I272" s="401">
        <f t="shared" si="44"/>
        <v>0</v>
      </c>
      <c r="J272" s="402">
        <v>694062144.33500004</v>
      </c>
      <c r="K272" s="402">
        <v>694062144.33500004</v>
      </c>
      <c r="L272" s="401">
        <f t="shared" si="45"/>
        <v>0</v>
      </c>
      <c r="M272" s="402">
        <v>708962878.69289756</v>
      </c>
      <c r="N272" s="402">
        <v>708351770.38365424</v>
      </c>
      <c r="O272" s="401">
        <f t="shared" si="46"/>
        <v>-611108.30924332142</v>
      </c>
      <c r="P272" s="402">
        <v>13783533.289999999</v>
      </c>
      <c r="Q272" s="402">
        <v>13783533.289999999</v>
      </c>
      <c r="R272" s="401">
        <f t="shared" si="47"/>
        <v>0</v>
      </c>
      <c r="S272" s="402">
        <v>15348000</v>
      </c>
      <c r="T272" s="402">
        <v>15348000</v>
      </c>
      <c r="U272" s="402">
        <v>14565766.645</v>
      </c>
      <c r="V272" s="402">
        <v>14565766.645</v>
      </c>
      <c r="W272" s="402">
        <v>15021979.370442457</v>
      </c>
      <c r="X272" s="402">
        <v>15001403.415490717</v>
      </c>
      <c r="Y272" s="402">
        <v>723984858.06334007</v>
      </c>
      <c r="Z272" s="402">
        <v>723353173.79914498</v>
      </c>
      <c r="AA272" s="401">
        <f t="shared" si="48"/>
        <v>-631684.26419508457</v>
      </c>
      <c r="AB272" s="401">
        <f t="shared" si="50"/>
        <v>3710.1362533160809</v>
      </c>
      <c r="AC272" s="401">
        <f t="shared" si="49"/>
        <v>3706.8991211259013</v>
      </c>
      <c r="AD272" s="402">
        <f t="shared" si="51"/>
        <v>-3.2371321901796364</v>
      </c>
      <c r="AE272" s="403">
        <f t="shared" si="52"/>
        <v>-8.725103255402875E-4</v>
      </c>
      <c r="AF272" s="355">
        <v>2</v>
      </c>
    </row>
    <row r="273" spans="1:32">
      <c r="A273" s="397">
        <v>854</v>
      </c>
      <c r="B273" s="397" t="s">
        <v>271</v>
      </c>
      <c r="C273" s="402">
        <v>3296</v>
      </c>
      <c r="D273" s="402">
        <v>19275300.16</v>
      </c>
      <c r="E273" s="402">
        <v>19275300.16</v>
      </c>
      <c r="F273" s="401">
        <f t="shared" si="43"/>
        <v>0</v>
      </c>
      <c r="G273" s="402">
        <v>18805000</v>
      </c>
      <c r="H273" s="402">
        <v>18805000</v>
      </c>
      <c r="I273" s="401">
        <f t="shared" si="44"/>
        <v>0</v>
      </c>
      <c r="J273" s="402">
        <v>19040150.079999998</v>
      </c>
      <c r="K273" s="402">
        <v>19040150.079999998</v>
      </c>
      <c r="L273" s="401">
        <f t="shared" si="45"/>
        <v>0</v>
      </c>
      <c r="M273" s="402">
        <v>19448920.707806554</v>
      </c>
      <c r="N273" s="402">
        <v>19432156.223504826</v>
      </c>
      <c r="O273" s="401">
        <f t="shared" si="46"/>
        <v>-16764.484301727265</v>
      </c>
      <c r="P273" s="402">
        <v>379747.44</v>
      </c>
      <c r="Q273" s="402">
        <v>379747.44</v>
      </c>
      <c r="R273" s="401">
        <f t="shared" si="47"/>
        <v>0</v>
      </c>
      <c r="S273" s="402">
        <v>392000</v>
      </c>
      <c r="T273" s="402">
        <v>392000</v>
      </c>
      <c r="U273" s="402">
        <v>385873.72</v>
      </c>
      <c r="V273" s="402">
        <v>385873.72</v>
      </c>
      <c r="W273" s="402">
        <v>397959.6270290165</v>
      </c>
      <c r="X273" s="402">
        <v>397414.53246082179</v>
      </c>
      <c r="Y273" s="402">
        <v>19846880.33483557</v>
      </c>
      <c r="Z273" s="402">
        <v>19829570.75596565</v>
      </c>
      <c r="AA273" s="401">
        <f t="shared" si="48"/>
        <v>-17309.578869920224</v>
      </c>
      <c r="AB273" s="401">
        <f t="shared" si="50"/>
        <v>6021.5049559573936</v>
      </c>
      <c r="AC273" s="401">
        <f t="shared" si="49"/>
        <v>6016.2532633390929</v>
      </c>
      <c r="AD273" s="402">
        <f t="shared" si="51"/>
        <v>-5.2516926183006944</v>
      </c>
      <c r="AE273" s="403">
        <f t="shared" si="52"/>
        <v>-8.7215615642812297E-4</v>
      </c>
      <c r="AF273" s="355">
        <v>19</v>
      </c>
    </row>
    <row r="274" spans="1:32">
      <c r="A274" s="397">
        <v>857</v>
      </c>
      <c r="B274" s="397" t="s">
        <v>272</v>
      </c>
      <c r="C274" s="402">
        <v>2420</v>
      </c>
      <c r="D274" s="402">
        <v>14377508.159999996</v>
      </c>
      <c r="E274" s="402">
        <v>14377508.159999998</v>
      </c>
      <c r="F274" s="401">
        <f t="shared" si="43"/>
        <v>0</v>
      </c>
      <c r="G274" s="402">
        <v>15013000</v>
      </c>
      <c r="H274" s="402">
        <v>15013000</v>
      </c>
      <c r="I274" s="401">
        <f t="shared" si="44"/>
        <v>0</v>
      </c>
      <c r="J274" s="402">
        <v>14695254.079999998</v>
      </c>
      <c r="K274" s="402">
        <v>14695254.079999998</v>
      </c>
      <c r="L274" s="401">
        <f t="shared" si="45"/>
        <v>0</v>
      </c>
      <c r="M274" s="402">
        <v>15010744.672816712</v>
      </c>
      <c r="N274" s="402">
        <v>14997805.785502331</v>
      </c>
      <c r="O274" s="401">
        <f t="shared" si="46"/>
        <v>-12938.887314381078</v>
      </c>
      <c r="P274" s="402">
        <v>289333.70999999996</v>
      </c>
      <c r="Q274" s="402">
        <v>289333.70999999996</v>
      </c>
      <c r="R274" s="401">
        <f t="shared" si="47"/>
        <v>0</v>
      </c>
      <c r="S274" s="402">
        <v>320000</v>
      </c>
      <c r="T274" s="402">
        <v>320000</v>
      </c>
      <c r="U274" s="402">
        <v>304666.85499999998</v>
      </c>
      <c r="V274" s="402">
        <v>304666.85499999998</v>
      </c>
      <c r="W274" s="402">
        <v>314209.29101858358</v>
      </c>
      <c r="X274" s="402">
        <v>313778.91123586748</v>
      </c>
      <c r="Y274" s="402">
        <v>15324953.963835295</v>
      </c>
      <c r="Z274" s="402">
        <v>15311584.696738198</v>
      </c>
      <c r="AA274" s="401">
        <f t="shared" si="48"/>
        <v>-13369.26709709689</v>
      </c>
      <c r="AB274" s="401">
        <f t="shared" si="50"/>
        <v>6332.625604890618</v>
      </c>
      <c r="AC274" s="401">
        <f t="shared" si="49"/>
        <v>6327.1011143546275</v>
      </c>
      <c r="AD274" s="402">
        <f t="shared" si="51"/>
        <v>-5.5244905359904806</v>
      </c>
      <c r="AE274" s="403">
        <f t="shared" si="52"/>
        <v>-8.7238546547327488E-4</v>
      </c>
      <c r="AF274" s="355">
        <v>11</v>
      </c>
    </row>
    <row r="275" spans="1:32">
      <c r="A275" s="397">
        <v>858</v>
      </c>
      <c r="B275" s="397" t="s">
        <v>273</v>
      </c>
      <c r="C275" s="402">
        <v>39718</v>
      </c>
      <c r="D275" s="402">
        <v>125321000</v>
      </c>
      <c r="E275" s="402">
        <v>118848288.98999996</v>
      </c>
      <c r="F275" s="401">
        <f t="shared" si="43"/>
        <v>-6472711.0100000352</v>
      </c>
      <c r="G275" s="402">
        <v>128368000</v>
      </c>
      <c r="H275" s="402">
        <v>128368000</v>
      </c>
      <c r="I275" s="401">
        <f t="shared" si="44"/>
        <v>0</v>
      </c>
      <c r="J275" s="402">
        <v>126844500</v>
      </c>
      <c r="K275" s="402">
        <v>123608144.49499997</v>
      </c>
      <c r="L275" s="401">
        <f t="shared" si="45"/>
        <v>-3236355.505000025</v>
      </c>
      <c r="M275" s="402">
        <v>129567708.8865346</v>
      </c>
      <c r="N275" s="402">
        <v>126153037.88216767</v>
      </c>
      <c r="O275" s="401">
        <f t="shared" si="46"/>
        <v>-3414671.0043669343</v>
      </c>
      <c r="P275" s="402">
        <v>3099000</v>
      </c>
      <c r="Q275" s="402">
        <v>3099333</v>
      </c>
      <c r="R275" s="401">
        <f t="shared" si="47"/>
        <v>333</v>
      </c>
      <c r="S275" s="402">
        <v>3135000</v>
      </c>
      <c r="T275" s="402">
        <v>3135000</v>
      </c>
      <c r="U275" s="402">
        <v>3117000</v>
      </c>
      <c r="V275" s="402">
        <v>3117166.5</v>
      </c>
      <c r="W275" s="402">
        <v>3214627.2035562424</v>
      </c>
      <c r="X275" s="402">
        <v>3210395.5335440738</v>
      </c>
      <c r="Y275" s="402">
        <v>132782336.09009084</v>
      </c>
      <c r="Z275" s="402">
        <v>129363433.41571175</v>
      </c>
      <c r="AA275" s="401">
        <f t="shared" si="48"/>
        <v>-3418902.6743790954</v>
      </c>
      <c r="AB275" s="401">
        <f t="shared" si="50"/>
        <v>3343.1274507802718</v>
      </c>
      <c r="AC275" s="401">
        <f t="shared" si="49"/>
        <v>3257.0480239617236</v>
      </c>
      <c r="AD275" s="402">
        <f t="shared" si="51"/>
        <v>-86.0794268185482</v>
      </c>
      <c r="AE275" s="403">
        <f t="shared" si="52"/>
        <v>-2.5748173853933576E-2</v>
      </c>
      <c r="AF275" s="355">
        <v>1</v>
      </c>
    </row>
    <row r="276" spans="1:32">
      <c r="A276" s="397">
        <v>859</v>
      </c>
      <c r="B276" s="397" t="s">
        <v>274</v>
      </c>
      <c r="C276" s="402">
        <v>6593</v>
      </c>
      <c r="D276" s="402">
        <v>22015813.819999993</v>
      </c>
      <c r="E276" s="402">
        <v>21827964.809999991</v>
      </c>
      <c r="F276" s="401">
        <f t="shared" si="43"/>
        <v>-187849.01000000164</v>
      </c>
      <c r="G276" s="402">
        <v>21107000</v>
      </c>
      <c r="H276" s="402">
        <v>21107000</v>
      </c>
      <c r="I276" s="401">
        <f t="shared" si="44"/>
        <v>0</v>
      </c>
      <c r="J276" s="402">
        <v>21561406.909999996</v>
      </c>
      <c r="K276" s="402">
        <v>21467482.404999994</v>
      </c>
      <c r="L276" s="401">
        <f t="shared" si="45"/>
        <v>-93924.505000002682</v>
      </c>
      <c r="M276" s="402">
        <v>22024306.088943508</v>
      </c>
      <c r="N276" s="402">
        <v>21909463.426839806</v>
      </c>
      <c r="O276" s="401">
        <f t="shared" si="46"/>
        <v>-114842.66210370138</v>
      </c>
      <c r="P276" s="402">
        <v>468824</v>
      </c>
      <c r="Q276" s="402">
        <v>468824</v>
      </c>
      <c r="R276" s="401">
        <f t="shared" si="47"/>
        <v>0</v>
      </c>
      <c r="S276" s="402">
        <v>466000</v>
      </c>
      <c r="T276" s="402">
        <v>466000</v>
      </c>
      <c r="U276" s="402">
        <v>467412</v>
      </c>
      <c r="V276" s="402">
        <v>467412</v>
      </c>
      <c r="W276" s="402">
        <v>482051.75825108454</v>
      </c>
      <c r="X276" s="402">
        <v>481391.48073255067</v>
      </c>
      <c r="Y276" s="402">
        <v>22506357.847194593</v>
      </c>
      <c r="Z276" s="402">
        <v>22390854.907572355</v>
      </c>
      <c r="AA276" s="401">
        <f t="shared" si="48"/>
        <v>-115502.93962223828</v>
      </c>
      <c r="AB276" s="401">
        <f t="shared" si="50"/>
        <v>3413.6747834361586</v>
      </c>
      <c r="AC276" s="401">
        <f t="shared" si="49"/>
        <v>3396.1557572535044</v>
      </c>
      <c r="AD276" s="402">
        <f t="shared" si="51"/>
        <v>-17.519026182654216</v>
      </c>
      <c r="AE276" s="403">
        <f t="shared" si="52"/>
        <v>-5.1320138250017487E-3</v>
      </c>
      <c r="AF276" s="355">
        <v>17</v>
      </c>
    </row>
    <row r="277" spans="1:32">
      <c r="A277" s="397">
        <v>886</v>
      </c>
      <c r="B277" s="397" t="s">
        <v>275</v>
      </c>
      <c r="C277" s="402">
        <v>12669</v>
      </c>
      <c r="D277" s="402">
        <v>44050259.879999995</v>
      </c>
      <c r="E277" s="402">
        <v>44050259.879999995</v>
      </c>
      <c r="F277" s="401">
        <f t="shared" si="43"/>
        <v>0</v>
      </c>
      <c r="G277" s="402">
        <v>47387000</v>
      </c>
      <c r="H277" s="402">
        <v>47387000</v>
      </c>
      <c r="I277" s="401">
        <f t="shared" si="44"/>
        <v>0</v>
      </c>
      <c r="J277" s="402">
        <v>45718629.939999998</v>
      </c>
      <c r="K277" s="402">
        <v>45718629.939999998</v>
      </c>
      <c r="L277" s="401">
        <f t="shared" si="45"/>
        <v>0</v>
      </c>
      <c r="M277" s="402">
        <v>46700157.553201944</v>
      </c>
      <c r="N277" s="402">
        <v>46659903.182794936</v>
      </c>
      <c r="O277" s="401">
        <f t="shared" si="46"/>
        <v>-40254.370407007635</v>
      </c>
      <c r="P277" s="402">
        <v>1146603.9099999999</v>
      </c>
      <c r="Q277" s="402">
        <v>1146603.9099999999</v>
      </c>
      <c r="R277" s="401">
        <f t="shared" si="47"/>
        <v>0</v>
      </c>
      <c r="S277" s="402">
        <v>1431000</v>
      </c>
      <c r="T277" s="402">
        <v>1431000</v>
      </c>
      <c r="U277" s="402">
        <v>1288801.9550000001</v>
      </c>
      <c r="V277" s="402">
        <v>1288801.9550000001</v>
      </c>
      <c r="W277" s="402">
        <v>1329168.3748923542</v>
      </c>
      <c r="X277" s="402">
        <v>1327347.7820176978</v>
      </c>
      <c r="Y277" s="402">
        <v>48029325.928094298</v>
      </c>
      <c r="Z277" s="402">
        <v>47987250.964812636</v>
      </c>
      <c r="AA277" s="401">
        <f t="shared" si="48"/>
        <v>-42074.963281661272</v>
      </c>
      <c r="AB277" s="401">
        <f t="shared" si="50"/>
        <v>3791.090530278183</v>
      </c>
      <c r="AC277" s="401">
        <f t="shared" si="49"/>
        <v>3787.7694344314968</v>
      </c>
      <c r="AD277" s="402">
        <f t="shared" si="51"/>
        <v>-3.3210958466861484</v>
      </c>
      <c r="AE277" s="403">
        <f t="shared" si="52"/>
        <v>-8.7602652064403561E-4</v>
      </c>
      <c r="AF277" s="355">
        <v>4</v>
      </c>
    </row>
    <row r="278" spans="1:32">
      <c r="A278" s="397">
        <v>887</v>
      </c>
      <c r="B278" s="397" t="s">
        <v>276</v>
      </c>
      <c r="C278" s="402">
        <v>4669</v>
      </c>
      <c r="D278" s="402">
        <v>20853708.859999992</v>
      </c>
      <c r="E278" s="402">
        <v>20853708.859999992</v>
      </c>
      <c r="F278" s="401">
        <f t="shared" si="43"/>
        <v>0</v>
      </c>
      <c r="G278" s="402">
        <v>21262000</v>
      </c>
      <c r="H278" s="402">
        <v>21262000</v>
      </c>
      <c r="I278" s="401">
        <f t="shared" si="44"/>
        <v>0</v>
      </c>
      <c r="J278" s="402">
        <v>21057854.429999996</v>
      </c>
      <c r="K278" s="402">
        <v>21057854.429999996</v>
      </c>
      <c r="L278" s="401">
        <f t="shared" si="45"/>
        <v>0</v>
      </c>
      <c r="M278" s="402">
        <v>21509942.903013237</v>
      </c>
      <c r="N278" s="402">
        <v>21491401.869012114</v>
      </c>
      <c r="O278" s="401">
        <f t="shared" si="46"/>
        <v>-18541.03400112316</v>
      </c>
      <c r="P278" s="402">
        <v>355366.28</v>
      </c>
      <c r="Q278" s="402">
        <v>355366.28</v>
      </c>
      <c r="R278" s="401">
        <f t="shared" si="47"/>
        <v>0</v>
      </c>
      <c r="S278" s="402">
        <v>373000</v>
      </c>
      <c r="T278" s="402">
        <v>373000</v>
      </c>
      <c r="U278" s="402">
        <v>364183.14</v>
      </c>
      <c r="V278" s="402">
        <v>364183.14</v>
      </c>
      <c r="W278" s="402">
        <v>375589.67883238097</v>
      </c>
      <c r="X278" s="402">
        <v>375075.22490314714</v>
      </c>
      <c r="Y278" s="402">
        <v>21885532.581845619</v>
      </c>
      <c r="Z278" s="402">
        <v>21866477.093915261</v>
      </c>
      <c r="AA278" s="401">
        <f t="shared" si="48"/>
        <v>-19055.487930357456</v>
      </c>
      <c r="AB278" s="401">
        <f t="shared" si="50"/>
        <v>4687.4132751864681</v>
      </c>
      <c r="AC278" s="401">
        <f t="shared" si="49"/>
        <v>4683.3319969833501</v>
      </c>
      <c r="AD278" s="402">
        <f t="shared" si="51"/>
        <v>-4.0812782031180177</v>
      </c>
      <c r="AE278" s="403">
        <f t="shared" si="52"/>
        <v>-8.7068879220078197E-4</v>
      </c>
      <c r="AF278" s="355">
        <v>6</v>
      </c>
    </row>
    <row r="279" spans="1:32">
      <c r="A279" s="397">
        <v>889</v>
      </c>
      <c r="B279" s="397" t="s">
        <v>277</v>
      </c>
      <c r="C279" s="402">
        <v>2568</v>
      </c>
      <c r="D279" s="402">
        <v>10949386.1</v>
      </c>
      <c r="E279" s="402">
        <v>10816130.43</v>
      </c>
      <c r="F279" s="401">
        <f t="shared" si="43"/>
        <v>-133255.66999999993</v>
      </c>
      <c r="G279" s="402">
        <v>11988000</v>
      </c>
      <c r="H279" s="402">
        <v>11988000</v>
      </c>
      <c r="I279" s="401">
        <f t="shared" si="44"/>
        <v>0</v>
      </c>
      <c r="J279" s="402">
        <v>11468693.050000001</v>
      </c>
      <c r="K279" s="402">
        <v>11402065.215</v>
      </c>
      <c r="L279" s="401">
        <f t="shared" si="45"/>
        <v>-66627.835000000894</v>
      </c>
      <c r="M279" s="402">
        <v>11714913.003018834</v>
      </c>
      <c r="N279" s="402">
        <v>11636815.445126479</v>
      </c>
      <c r="O279" s="401">
        <f t="shared" si="46"/>
        <v>-78097.557892354205</v>
      </c>
      <c r="P279" s="402">
        <v>202179.64999999997</v>
      </c>
      <c r="Q279" s="402">
        <v>202179.65</v>
      </c>
      <c r="R279" s="401">
        <f t="shared" si="47"/>
        <v>0</v>
      </c>
      <c r="S279" s="402">
        <v>185000</v>
      </c>
      <c r="T279" s="402">
        <v>185000</v>
      </c>
      <c r="U279" s="402">
        <v>193589.82499999998</v>
      </c>
      <c r="V279" s="402">
        <v>193589.82500000001</v>
      </c>
      <c r="W279" s="402">
        <v>199653.22995723205</v>
      </c>
      <c r="X279" s="402">
        <v>199379.7602789517</v>
      </c>
      <c r="Y279" s="402">
        <v>11914566.232976066</v>
      </c>
      <c r="Z279" s="402">
        <v>11836195.205405431</v>
      </c>
      <c r="AA279" s="401">
        <f t="shared" si="48"/>
        <v>-78371.02757063508</v>
      </c>
      <c r="AB279" s="401">
        <f t="shared" si="50"/>
        <v>4639.628595395664</v>
      </c>
      <c r="AC279" s="401">
        <f t="shared" si="49"/>
        <v>4609.1102824787504</v>
      </c>
      <c r="AD279" s="402">
        <f t="shared" si="51"/>
        <v>-30.518312916913601</v>
      </c>
      <c r="AE279" s="403">
        <f t="shared" si="52"/>
        <v>-6.5777491213843643E-3</v>
      </c>
      <c r="AF279" s="355">
        <v>17</v>
      </c>
    </row>
    <row r="280" spans="1:32">
      <c r="A280" s="397">
        <v>890</v>
      </c>
      <c r="B280" s="397" t="s">
        <v>278</v>
      </c>
      <c r="C280" s="402">
        <v>1176</v>
      </c>
      <c r="D280" s="402">
        <v>6641046.6000000006</v>
      </c>
      <c r="E280" s="402">
        <v>6641046.5999999987</v>
      </c>
      <c r="F280" s="401">
        <f t="shared" si="43"/>
        <v>0</v>
      </c>
      <c r="G280" s="402">
        <v>6615000</v>
      </c>
      <c r="H280" s="402">
        <v>6615000</v>
      </c>
      <c r="I280" s="401">
        <f t="shared" si="44"/>
        <v>0</v>
      </c>
      <c r="J280" s="402">
        <v>6628023.3000000007</v>
      </c>
      <c r="K280" s="402">
        <v>6628023.2999999989</v>
      </c>
      <c r="L280" s="401">
        <f t="shared" si="45"/>
        <v>0</v>
      </c>
      <c r="M280" s="402">
        <v>6770319.5126912752</v>
      </c>
      <c r="N280" s="402">
        <v>6764483.6662248615</v>
      </c>
      <c r="O280" s="401">
        <f t="shared" si="46"/>
        <v>-5835.8464664136991</v>
      </c>
      <c r="P280" s="402">
        <v>184185</v>
      </c>
      <c r="Q280" s="402">
        <v>184185</v>
      </c>
      <c r="R280" s="401">
        <f t="shared" si="47"/>
        <v>0</v>
      </c>
      <c r="S280" s="402">
        <v>185000</v>
      </c>
      <c r="T280" s="402">
        <v>185000</v>
      </c>
      <c r="U280" s="402">
        <v>184592.5</v>
      </c>
      <c r="V280" s="402">
        <v>184592.5</v>
      </c>
      <c r="W280" s="402">
        <v>190374.10076113432</v>
      </c>
      <c r="X280" s="402">
        <v>190113.34092219148</v>
      </c>
      <c r="Y280" s="402">
        <v>6960693.6134524094</v>
      </c>
      <c r="Z280" s="402">
        <v>6954597.0071470533</v>
      </c>
      <c r="AA280" s="401">
        <f t="shared" si="48"/>
        <v>-6096.6063053561375</v>
      </c>
      <c r="AB280" s="401">
        <f t="shared" si="50"/>
        <v>5918.9571542962667</v>
      </c>
      <c r="AC280" s="401">
        <f t="shared" si="49"/>
        <v>5913.7729652610997</v>
      </c>
      <c r="AD280" s="402">
        <f t="shared" si="51"/>
        <v>-5.1841890351670372</v>
      </c>
      <c r="AE280" s="403">
        <f t="shared" si="52"/>
        <v>-8.7586189594295353E-4</v>
      </c>
      <c r="AF280" s="355">
        <v>19</v>
      </c>
    </row>
    <row r="281" spans="1:32">
      <c r="A281" s="397">
        <v>892</v>
      </c>
      <c r="B281" s="397" t="s">
        <v>279</v>
      </c>
      <c r="C281" s="402">
        <v>3634</v>
      </c>
      <c r="D281" s="402">
        <v>10113993.629999999</v>
      </c>
      <c r="E281" s="402">
        <v>9798950.6300000008</v>
      </c>
      <c r="F281" s="401">
        <f t="shared" si="43"/>
        <v>-315042.99999999814</v>
      </c>
      <c r="G281" s="402">
        <v>11230000</v>
      </c>
      <c r="H281" s="402">
        <v>11230000</v>
      </c>
      <c r="I281" s="401">
        <f t="shared" si="44"/>
        <v>0</v>
      </c>
      <c r="J281" s="402">
        <v>10671996.814999999</v>
      </c>
      <c r="K281" s="402">
        <v>10514475.315000001</v>
      </c>
      <c r="L281" s="401">
        <f t="shared" si="45"/>
        <v>-157521.49999999814</v>
      </c>
      <c r="M281" s="402">
        <v>10901112.595058866</v>
      </c>
      <c r="N281" s="402">
        <v>10730951.493070643</v>
      </c>
      <c r="O281" s="401">
        <f t="shared" si="46"/>
        <v>-170161.10198822245</v>
      </c>
      <c r="P281" s="402">
        <v>332349.96000000002</v>
      </c>
      <c r="Q281" s="402">
        <v>336122.96</v>
      </c>
      <c r="R281" s="401">
        <f t="shared" si="47"/>
        <v>3773</v>
      </c>
      <c r="S281" s="402">
        <v>342000</v>
      </c>
      <c r="T281" s="402">
        <v>342000</v>
      </c>
      <c r="U281" s="402">
        <v>337174.98</v>
      </c>
      <c r="V281" s="402">
        <v>339061.48</v>
      </c>
      <c r="W281" s="402">
        <v>347735.59931553795</v>
      </c>
      <c r="X281" s="402">
        <v>349202.21970460773</v>
      </c>
      <c r="Y281" s="402">
        <v>11248848.194374403</v>
      </c>
      <c r="Z281" s="402">
        <v>11080153.712775251</v>
      </c>
      <c r="AA281" s="401">
        <f t="shared" si="48"/>
        <v>-168694.48159915209</v>
      </c>
      <c r="AB281" s="401">
        <f t="shared" si="50"/>
        <v>3095.4452928933415</v>
      </c>
      <c r="AC281" s="401">
        <f t="shared" si="49"/>
        <v>3049.0241367020503</v>
      </c>
      <c r="AD281" s="402">
        <f t="shared" si="51"/>
        <v>-46.421156191291175</v>
      </c>
      <c r="AE281" s="403">
        <f t="shared" si="52"/>
        <v>-1.4996600423812009E-2</v>
      </c>
      <c r="AF281" s="355">
        <v>13</v>
      </c>
    </row>
    <row r="282" spans="1:32">
      <c r="A282" s="397">
        <v>893</v>
      </c>
      <c r="B282" s="397" t="s">
        <v>280</v>
      </c>
      <c r="C282" s="402">
        <v>7497</v>
      </c>
      <c r="D282" s="402">
        <v>28698662.730000004</v>
      </c>
      <c r="E282" s="402">
        <v>28218021.390000001</v>
      </c>
      <c r="F282" s="401">
        <f t="shared" si="43"/>
        <v>-480641.34000000358</v>
      </c>
      <c r="G282" s="402">
        <v>30290000</v>
      </c>
      <c r="H282" s="402">
        <v>30290000</v>
      </c>
      <c r="I282" s="401">
        <f t="shared" si="44"/>
        <v>0</v>
      </c>
      <c r="J282" s="402">
        <v>29494331.365000002</v>
      </c>
      <c r="K282" s="402">
        <v>29254010.695</v>
      </c>
      <c r="L282" s="401">
        <f t="shared" si="45"/>
        <v>-240320.67000000179</v>
      </c>
      <c r="M282" s="402">
        <v>30127541.518184129</v>
      </c>
      <c r="N282" s="402">
        <v>29856303.842186995</v>
      </c>
      <c r="O282" s="401">
        <f t="shared" si="46"/>
        <v>-271237.6759971343</v>
      </c>
      <c r="P282" s="402">
        <v>571657.16</v>
      </c>
      <c r="Q282" s="402">
        <v>571657.16</v>
      </c>
      <c r="R282" s="401">
        <f t="shared" si="47"/>
        <v>0</v>
      </c>
      <c r="S282" s="402">
        <v>610000</v>
      </c>
      <c r="T282" s="402">
        <v>610000</v>
      </c>
      <c r="U282" s="402">
        <v>590828.58000000007</v>
      </c>
      <c r="V282" s="402">
        <v>590828.58000000007</v>
      </c>
      <c r="W282" s="402">
        <v>609333.85495877638</v>
      </c>
      <c r="X282" s="402">
        <v>608499.23618843826</v>
      </c>
      <c r="Y282" s="402">
        <v>30736875.373142906</v>
      </c>
      <c r="Z282" s="402">
        <v>30464803.078375433</v>
      </c>
      <c r="AA282" s="401">
        <f t="shared" si="48"/>
        <v>-272072.29476747289</v>
      </c>
      <c r="AB282" s="401">
        <f t="shared" si="50"/>
        <v>4099.8900057546889</v>
      </c>
      <c r="AC282" s="401">
        <f t="shared" si="49"/>
        <v>4063.5991834567735</v>
      </c>
      <c r="AD282" s="402">
        <f t="shared" si="51"/>
        <v>-36.290822297915383</v>
      </c>
      <c r="AE282" s="403">
        <f t="shared" si="52"/>
        <v>-8.8516575437333316E-3</v>
      </c>
      <c r="AF282" s="355">
        <v>15</v>
      </c>
    </row>
    <row r="283" spans="1:32">
      <c r="A283" s="397">
        <v>895</v>
      </c>
      <c r="B283" s="397" t="s">
        <v>281</v>
      </c>
      <c r="C283" s="402">
        <v>15463</v>
      </c>
      <c r="D283" s="402">
        <v>59203445.930000007</v>
      </c>
      <c r="E283" s="402">
        <v>59203445.930000007</v>
      </c>
      <c r="F283" s="401">
        <f t="shared" si="43"/>
        <v>0</v>
      </c>
      <c r="G283" s="402">
        <v>62570000</v>
      </c>
      <c r="H283" s="402">
        <v>62570000</v>
      </c>
      <c r="I283" s="401">
        <f t="shared" si="44"/>
        <v>0</v>
      </c>
      <c r="J283" s="402">
        <v>60886722.965000004</v>
      </c>
      <c r="K283" s="402">
        <v>60886722.965000004</v>
      </c>
      <c r="L283" s="401">
        <f t="shared" si="45"/>
        <v>0</v>
      </c>
      <c r="M283" s="402">
        <v>62193892.491863661</v>
      </c>
      <c r="N283" s="402">
        <v>62140282.908586144</v>
      </c>
      <c r="O283" s="401">
        <f t="shared" si="46"/>
        <v>-53609.583277516067</v>
      </c>
      <c r="P283" s="402">
        <v>1140337.43</v>
      </c>
      <c r="Q283" s="402">
        <v>1140337.43</v>
      </c>
      <c r="R283" s="401">
        <f t="shared" si="47"/>
        <v>0</v>
      </c>
      <c r="S283" s="402">
        <v>1372000</v>
      </c>
      <c r="T283" s="402">
        <v>1372000</v>
      </c>
      <c r="U283" s="402">
        <v>1256168.7149999999</v>
      </c>
      <c r="V283" s="402">
        <v>1256168.7149999999</v>
      </c>
      <c r="W283" s="402">
        <v>1295513.0328826718</v>
      </c>
      <c r="X283" s="402">
        <v>1293738.5385136781</v>
      </c>
      <c r="Y283" s="402">
        <v>63489405.524746329</v>
      </c>
      <c r="Z283" s="402">
        <v>63434021.44709982</v>
      </c>
      <c r="AA283" s="401">
        <f t="shared" si="48"/>
        <v>-55384.077646508813</v>
      </c>
      <c r="AB283" s="401">
        <f t="shared" si="50"/>
        <v>4105.8918401827805</v>
      </c>
      <c r="AC283" s="401">
        <f t="shared" si="49"/>
        <v>4102.3101239798116</v>
      </c>
      <c r="AD283" s="402">
        <f t="shared" si="51"/>
        <v>-3.5817162029688916</v>
      </c>
      <c r="AE283" s="403">
        <f t="shared" si="52"/>
        <v>-8.723357415107763E-4</v>
      </c>
      <c r="AF283" s="355">
        <v>2</v>
      </c>
    </row>
    <row r="284" spans="1:32">
      <c r="A284" s="397">
        <v>905</v>
      </c>
      <c r="B284" s="397" t="s">
        <v>282</v>
      </c>
      <c r="C284" s="402">
        <v>67615</v>
      </c>
      <c r="D284" s="402">
        <v>256424017.34999955</v>
      </c>
      <c r="E284" s="402">
        <v>251311849.6500001</v>
      </c>
      <c r="F284" s="401">
        <f t="shared" si="43"/>
        <v>-5112167.6999994516</v>
      </c>
      <c r="G284" s="402">
        <v>241611000</v>
      </c>
      <c r="H284" s="402">
        <v>241611000</v>
      </c>
      <c r="I284" s="401">
        <f t="shared" si="44"/>
        <v>0</v>
      </c>
      <c r="J284" s="402">
        <v>249017508.67499977</v>
      </c>
      <c r="K284" s="402">
        <v>246461424.82500005</v>
      </c>
      <c r="L284" s="401">
        <f t="shared" si="45"/>
        <v>-2556083.8499997258</v>
      </c>
      <c r="M284" s="402">
        <v>254363634.77842927</v>
      </c>
      <c r="N284" s="402">
        <v>251535670.15722767</v>
      </c>
      <c r="O284" s="401">
        <f t="shared" si="46"/>
        <v>-2827964.6212016046</v>
      </c>
      <c r="P284" s="402">
        <v>7032902.4000000013</v>
      </c>
      <c r="Q284" s="402">
        <v>6840855</v>
      </c>
      <c r="R284" s="401">
        <f t="shared" si="47"/>
        <v>-192047.4000000013</v>
      </c>
      <c r="S284" s="402">
        <v>4919000</v>
      </c>
      <c r="T284" s="402">
        <v>4919000</v>
      </c>
      <c r="U284" s="402">
        <v>5975951.2000000011</v>
      </c>
      <c r="V284" s="402">
        <v>5879927.5</v>
      </c>
      <c r="W284" s="402">
        <v>6163123.2899084296</v>
      </c>
      <c r="X284" s="402">
        <v>6055785.914407514</v>
      </c>
      <c r="Y284" s="402">
        <v>260526758.06833771</v>
      </c>
      <c r="Z284" s="402">
        <v>257591456.07163519</v>
      </c>
      <c r="AA284" s="401">
        <f t="shared" si="48"/>
        <v>-2935301.996702522</v>
      </c>
      <c r="AB284" s="401">
        <f t="shared" si="50"/>
        <v>3853.091149424502</v>
      </c>
      <c r="AC284" s="401">
        <f t="shared" si="49"/>
        <v>3809.6791550933253</v>
      </c>
      <c r="AD284" s="402">
        <f t="shared" si="51"/>
        <v>-43.411994331176629</v>
      </c>
      <c r="AE284" s="403">
        <f t="shared" si="52"/>
        <v>-1.1266796617998681E-2</v>
      </c>
      <c r="AF284" s="355">
        <v>15</v>
      </c>
    </row>
    <row r="285" spans="1:32">
      <c r="A285" s="397">
        <v>908</v>
      </c>
      <c r="B285" s="397" t="s">
        <v>283</v>
      </c>
      <c r="C285" s="402">
        <v>20695</v>
      </c>
      <c r="D285" s="402">
        <v>81316835.64000003</v>
      </c>
      <c r="E285" s="402">
        <v>80792897.64000003</v>
      </c>
      <c r="F285" s="401">
        <f t="shared" si="43"/>
        <v>-523938</v>
      </c>
      <c r="G285" s="402">
        <v>82486000</v>
      </c>
      <c r="H285" s="402">
        <v>82486000</v>
      </c>
      <c r="I285" s="401">
        <f t="shared" si="44"/>
        <v>0</v>
      </c>
      <c r="J285" s="402">
        <v>81901417.820000023</v>
      </c>
      <c r="K285" s="402">
        <v>81639448.820000023</v>
      </c>
      <c r="L285" s="401">
        <f t="shared" si="45"/>
        <v>-261969</v>
      </c>
      <c r="M285" s="402">
        <v>83659749.232297808</v>
      </c>
      <c r="N285" s="402">
        <v>83320274.094765306</v>
      </c>
      <c r="O285" s="401">
        <f t="shared" si="46"/>
        <v>-339475.13753250241</v>
      </c>
      <c r="P285" s="402">
        <v>1631400.25</v>
      </c>
      <c r="Q285" s="402">
        <v>1631400.25</v>
      </c>
      <c r="R285" s="401">
        <f t="shared" si="47"/>
        <v>0</v>
      </c>
      <c r="S285" s="402">
        <v>1682000</v>
      </c>
      <c r="T285" s="402">
        <v>1682000</v>
      </c>
      <c r="U285" s="402">
        <v>1656700.125</v>
      </c>
      <c r="V285" s="402">
        <v>1656700.125</v>
      </c>
      <c r="W285" s="402">
        <v>1708589.4417581095</v>
      </c>
      <c r="X285" s="402">
        <v>1706249.1470128107</v>
      </c>
      <c r="Y285" s="402">
        <v>85368338.674055919</v>
      </c>
      <c r="Z285" s="402">
        <v>85026523.24177812</v>
      </c>
      <c r="AA285" s="401">
        <f t="shared" si="48"/>
        <v>-341815.43227779865</v>
      </c>
      <c r="AB285" s="401">
        <f t="shared" si="50"/>
        <v>4125.0707259751589</v>
      </c>
      <c r="AC285" s="401">
        <f t="shared" si="49"/>
        <v>4108.5539135915978</v>
      </c>
      <c r="AD285" s="402">
        <f t="shared" si="51"/>
        <v>-16.516812383561046</v>
      </c>
      <c r="AE285" s="403">
        <f t="shared" si="52"/>
        <v>-4.0040070778802226E-3</v>
      </c>
      <c r="AF285" s="355">
        <v>6</v>
      </c>
    </row>
    <row r="286" spans="1:32">
      <c r="A286" s="397">
        <v>915</v>
      </c>
      <c r="B286" s="397" t="s">
        <v>284</v>
      </c>
      <c r="C286" s="402">
        <v>19973</v>
      </c>
      <c r="D286" s="402">
        <v>90147666.799999967</v>
      </c>
      <c r="E286" s="402">
        <v>90147666.799999967</v>
      </c>
      <c r="F286" s="401">
        <f t="shared" si="43"/>
        <v>0</v>
      </c>
      <c r="G286" s="402">
        <v>96570000</v>
      </c>
      <c r="H286" s="402">
        <v>96570000</v>
      </c>
      <c r="I286" s="401">
        <f t="shared" si="44"/>
        <v>0</v>
      </c>
      <c r="J286" s="402">
        <v>93358833.399999976</v>
      </c>
      <c r="K286" s="402">
        <v>93358833.399999976</v>
      </c>
      <c r="L286" s="401">
        <f t="shared" si="45"/>
        <v>0</v>
      </c>
      <c r="M286" s="402">
        <v>95363142.650707588</v>
      </c>
      <c r="N286" s="402">
        <v>95280942.001532793</v>
      </c>
      <c r="O286" s="401">
        <f t="shared" si="46"/>
        <v>-82200.649174794555</v>
      </c>
      <c r="P286" s="402">
        <v>2780196.29</v>
      </c>
      <c r="Q286" s="402">
        <v>2780196.29</v>
      </c>
      <c r="R286" s="401">
        <f t="shared" si="47"/>
        <v>0</v>
      </c>
      <c r="S286" s="402">
        <v>2857000</v>
      </c>
      <c r="T286" s="402">
        <v>2857000</v>
      </c>
      <c r="U286" s="402">
        <v>2818598.145</v>
      </c>
      <c r="V286" s="402">
        <v>2818598.145</v>
      </c>
      <c r="W286" s="402">
        <v>2906879.137892256</v>
      </c>
      <c r="X286" s="402">
        <v>2902897.5178462914</v>
      </c>
      <c r="Y286" s="402">
        <v>98270021.788599849</v>
      </c>
      <c r="Z286" s="402">
        <v>98183839.519379079</v>
      </c>
      <c r="AA286" s="401">
        <f t="shared" si="48"/>
        <v>-86182.269220769405</v>
      </c>
      <c r="AB286" s="401">
        <f t="shared" si="50"/>
        <v>4920.1432828618563</v>
      </c>
      <c r="AC286" s="401">
        <f t="shared" si="49"/>
        <v>4915.8283442336697</v>
      </c>
      <c r="AD286" s="402">
        <f t="shared" si="51"/>
        <v>-4.31493862818661</v>
      </c>
      <c r="AE286" s="403">
        <f t="shared" si="52"/>
        <v>-8.7699450607803796E-4</v>
      </c>
      <c r="AF286" s="355">
        <v>11</v>
      </c>
    </row>
    <row r="287" spans="1:32">
      <c r="A287" s="397">
        <v>918</v>
      </c>
      <c r="B287" s="397" t="s">
        <v>285</v>
      </c>
      <c r="C287" s="402">
        <v>2271</v>
      </c>
      <c r="D287" s="402">
        <v>9252658.5399999991</v>
      </c>
      <c r="E287" s="402">
        <v>9252658.540000001</v>
      </c>
      <c r="F287" s="401">
        <f t="shared" si="43"/>
        <v>0</v>
      </c>
      <c r="G287" s="402">
        <v>9998000</v>
      </c>
      <c r="H287" s="402">
        <v>9998000</v>
      </c>
      <c r="I287" s="401">
        <f t="shared" si="44"/>
        <v>0</v>
      </c>
      <c r="J287" s="402">
        <v>9625329.2699999996</v>
      </c>
      <c r="K287" s="402">
        <v>9625329.2699999996</v>
      </c>
      <c r="L287" s="401">
        <f t="shared" si="45"/>
        <v>0</v>
      </c>
      <c r="M287" s="402">
        <v>9831974.2739527579</v>
      </c>
      <c r="N287" s="402">
        <v>9823499.3574858252</v>
      </c>
      <c r="O287" s="401">
        <f t="shared" si="46"/>
        <v>-8474.9164669327438</v>
      </c>
      <c r="P287" s="402">
        <v>161127.15</v>
      </c>
      <c r="Q287" s="402">
        <v>161127.15000000002</v>
      </c>
      <c r="R287" s="401">
        <f t="shared" si="47"/>
        <v>0</v>
      </c>
      <c r="S287" s="402">
        <v>164000</v>
      </c>
      <c r="T287" s="402">
        <v>164000</v>
      </c>
      <c r="U287" s="402">
        <v>162563.57500000001</v>
      </c>
      <c r="V287" s="402">
        <v>162563.57500000001</v>
      </c>
      <c r="W287" s="402">
        <v>167655.2102991195</v>
      </c>
      <c r="X287" s="402">
        <v>167425.56905348401</v>
      </c>
      <c r="Y287" s="402">
        <v>9999629.4842518773</v>
      </c>
      <c r="Z287" s="402">
        <v>9990924.9265393093</v>
      </c>
      <c r="AA287" s="401">
        <f t="shared" si="48"/>
        <v>-8704.5577125679702</v>
      </c>
      <c r="AB287" s="401">
        <f t="shared" si="50"/>
        <v>4403.1833924490875</v>
      </c>
      <c r="AC287" s="401">
        <f t="shared" si="49"/>
        <v>4399.3504740375647</v>
      </c>
      <c r="AD287" s="402">
        <f t="shared" si="51"/>
        <v>-3.832918411522769</v>
      </c>
      <c r="AE287" s="403">
        <f t="shared" si="52"/>
        <v>-8.7048802420897292E-4</v>
      </c>
      <c r="AF287" s="355">
        <v>2</v>
      </c>
    </row>
    <row r="288" spans="1:32">
      <c r="A288" s="397">
        <v>921</v>
      </c>
      <c r="B288" s="397" t="s">
        <v>286</v>
      </c>
      <c r="C288" s="402">
        <v>1941</v>
      </c>
      <c r="D288" s="402">
        <v>10967746.629999999</v>
      </c>
      <c r="E288" s="402">
        <v>10810945.599999998</v>
      </c>
      <c r="F288" s="401">
        <f t="shared" si="43"/>
        <v>-156801.03000000119</v>
      </c>
      <c r="G288" s="402">
        <v>12021000</v>
      </c>
      <c r="H288" s="402">
        <v>12021000</v>
      </c>
      <c r="I288" s="401">
        <f t="shared" si="44"/>
        <v>0</v>
      </c>
      <c r="J288" s="402">
        <v>11494373.314999999</v>
      </c>
      <c r="K288" s="402">
        <v>11415972.799999999</v>
      </c>
      <c r="L288" s="401">
        <f t="shared" si="45"/>
        <v>-78400.515000000596</v>
      </c>
      <c r="M288" s="402">
        <v>11741144.594452826</v>
      </c>
      <c r="N288" s="402">
        <v>11651009.364989303</v>
      </c>
      <c r="O288" s="401">
        <f t="shared" si="46"/>
        <v>-90135.229463523254</v>
      </c>
      <c r="P288" s="402">
        <v>256163.36</v>
      </c>
      <c r="Q288" s="402">
        <v>253217.44</v>
      </c>
      <c r="R288" s="401">
        <f t="shared" si="47"/>
        <v>-2945.9199999999837</v>
      </c>
      <c r="S288" s="402">
        <v>257000</v>
      </c>
      <c r="T288" s="402">
        <v>257000</v>
      </c>
      <c r="U288" s="402">
        <v>256581.68</v>
      </c>
      <c r="V288" s="402">
        <v>255108.72</v>
      </c>
      <c r="W288" s="402">
        <v>264618.04570489656</v>
      </c>
      <c r="X288" s="402">
        <v>262738.5785315432</v>
      </c>
      <c r="Y288" s="402">
        <v>12005762.640157722</v>
      </c>
      <c r="Z288" s="402">
        <v>11913747.943520846</v>
      </c>
      <c r="AA288" s="401">
        <f t="shared" si="48"/>
        <v>-92014.696636876091</v>
      </c>
      <c r="AB288" s="401">
        <f t="shared" si="50"/>
        <v>6185.3491190920777</v>
      </c>
      <c r="AC288" s="401">
        <f t="shared" si="49"/>
        <v>6137.943299083383</v>
      </c>
      <c r="AD288" s="402">
        <f t="shared" si="51"/>
        <v>-47.405820008694718</v>
      </c>
      <c r="AE288" s="403">
        <f t="shared" si="52"/>
        <v>-7.664210878957343E-3</v>
      </c>
      <c r="AF288" s="355">
        <v>11</v>
      </c>
    </row>
    <row r="289" spans="1:32">
      <c r="A289" s="397">
        <v>922</v>
      </c>
      <c r="B289" s="397" t="s">
        <v>287</v>
      </c>
      <c r="C289" s="402">
        <v>4444</v>
      </c>
      <c r="D289" s="402">
        <v>13541562.649999999</v>
      </c>
      <c r="E289" s="402">
        <v>13698854.449999997</v>
      </c>
      <c r="F289" s="401">
        <f t="shared" si="43"/>
        <v>157291.79999999888</v>
      </c>
      <c r="G289" s="402">
        <v>14725000</v>
      </c>
      <c r="H289" s="402">
        <v>14725000</v>
      </c>
      <c r="I289" s="401">
        <f t="shared" si="44"/>
        <v>0</v>
      </c>
      <c r="J289" s="402">
        <v>14133281.324999999</v>
      </c>
      <c r="K289" s="402">
        <v>14211927.224999998</v>
      </c>
      <c r="L289" s="401">
        <f t="shared" si="45"/>
        <v>78645.89999999851</v>
      </c>
      <c r="M289" s="402">
        <v>14436706.994225968</v>
      </c>
      <c r="N289" s="402">
        <v>14504528.005972598</v>
      </c>
      <c r="O289" s="401">
        <f t="shared" si="46"/>
        <v>67821.011746630073</v>
      </c>
      <c r="P289" s="402">
        <v>327567.95</v>
      </c>
      <c r="Q289" s="402">
        <v>327567.95</v>
      </c>
      <c r="R289" s="401">
        <f t="shared" si="47"/>
        <v>0</v>
      </c>
      <c r="S289" s="402">
        <v>344000</v>
      </c>
      <c r="T289" s="402">
        <v>344000</v>
      </c>
      <c r="U289" s="402">
        <v>335783.97499999998</v>
      </c>
      <c r="V289" s="402">
        <v>335783.97499999998</v>
      </c>
      <c r="W289" s="402">
        <v>346301.0268056622</v>
      </c>
      <c r="X289" s="402">
        <v>345826.69022513711</v>
      </c>
      <c r="Y289" s="402">
        <v>14783008.021031629</v>
      </c>
      <c r="Z289" s="402">
        <v>14850354.696197735</v>
      </c>
      <c r="AA289" s="401">
        <f t="shared" si="48"/>
        <v>67346.675166105852</v>
      </c>
      <c r="AB289" s="401">
        <f t="shared" si="50"/>
        <v>3326.5094556776844</v>
      </c>
      <c r="AC289" s="401">
        <f t="shared" si="49"/>
        <v>3341.6639730417946</v>
      </c>
      <c r="AD289" s="402">
        <f t="shared" si="51"/>
        <v>15.154517364110234</v>
      </c>
      <c r="AE289" s="403">
        <f t="shared" si="52"/>
        <v>4.555681433054252E-3</v>
      </c>
      <c r="AF289" s="355">
        <v>6</v>
      </c>
    </row>
    <row r="290" spans="1:32">
      <c r="A290" s="397">
        <v>924</v>
      </c>
      <c r="B290" s="397" t="s">
        <v>288</v>
      </c>
      <c r="C290" s="402">
        <v>3004</v>
      </c>
      <c r="D290" s="402">
        <v>13419057.41</v>
      </c>
      <c r="E290" s="402">
        <v>13419057.41</v>
      </c>
      <c r="F290" s="401">
        <f t="shared" si="43"/>
        <v>0</v>
      </c>
      <c r="G290" s="402">
        <v>14300000</v>
      </c>
      <c r="H290" s="402">
        <v>14300000</v>
      </c>
      <c r="I290" s="401">
        <f t="shared" si="44"/>
        <v>0</v>
      </c>
      <c r="J290" s="402">
        <v>13859528.705</v>
      </c>
      <c r="K290" s="402">
        <v>13859528.705</v>
      </c>
      <c r="L290" s="401">
        <f t="shared" si="45"/>
        <v>0</v>
      </c>
      <c r="M290" s="402">
        <v>14157077.21307593</v>
      </c>
      <c r="N290" s="402">
        <v>14144874.165808549</v>
      </c>
      <c r="O290" s="401">
        <f t="shared" si="46"/>
        <v>-12203.047267381102</v>
      </c>
      <c r="P290" s="402">
        <v>338870.25</v>
      </c>
      <c r="Q290" s="402">
        <v>338870.25</v>
      </c>
      <c r="R290" s="401">
        <f t="shared" si="47"/>
        <v>0</v>
      </c>
      <c r="S290" s="402">
        <v>423000</v>
      </c>
      <c r="T290" s="402">
        <v>423000</v>
      </c>
      <c r="U290" s="402">
        <v>380935.125</v>
      </c>
      <c r="V290" s="402">
        <v>380935.125</v>
      </c>
      <c r="W290" s="402">
        <v>392866.35085502005</v>
      </c>
      <c r="X290" s="402">
        <v>392328.23266580509</v>
      </c>
      <c r="Y290" s="402">
        <v>14549943.563930951</v>
      </c>
      <c r="Z290" s="402">
        <v>14537202.398474354</v>
      </c>
      <c r="AA290" s="401">
        <f t="shared" si="48"/>
        <v>-12741.165456596762</v>
      </c>
      <c r="AB290" s="401">
        <f t="shared" si="50"/>
        <v>4843.5231571008489</v>
      </c>
      <c r="AC290" s="401">
        <f t="shared" si="49"/>
        <v>4839.2817571485866</v>
      </c>
      <c r="AD290" s="402">
        <f t="shared" si="51"/>
        <v>-4.2413999522623271</v>
      </c>
      <c r="AE290" s="403">
        <f t="shared" si="52"/>
        <v>-8.7568487125827424E-4</v>
      </c>
      <c r="AF290" s="355">
        <v>16</v>
      </c>
    </row>
    <row r="291" spans="1:32">
      <c r="A291" s="397">
        <v>925</v>
      </c>
      <c r="B291" s="397" t="s">
        <v>289</v>
      </c>
      <c r="C291" s="402">
        <v>3490</v>
      </c>
      <c r="D291" s="402">
        <v>12943641.419999996</v>
      </c>
      <c r="E291" s="402">
        <v>12943641.399999997</v>
      </c>
      <c r="F291" s="401">
        <f t="shared" si="43"/>
        <v>-1.9999999552965164E-2</v>
      </c>
      <c r="G291" s="402">
        <v>13994000</v>
      </c>
      <c r="H291" s="402">
        <v>13994000</v>
      </c>
      <c r="I291" s="401">
        <f t="shared" si="44"/>
        <v>0</v>
      </c>
      <c r="J291" s="402">
        <v>13468820.709999997</v>
      </c>
      <c r="K291" s="402">
        <v>13468820.699999999</v>
      </c>
      <c r="L291" s="401">
        <f t="shared" si="45"/>
        <v>-9.9999979138374329E-3</v>
      </c>
      <c r="M291" s="402">
        <v>13757981.156441215</v>
      </c>
      <c r="N291" s="402">
        <v>13746122.109809317</v>
      </c>
      <c r="O291" s="401">
        <f t="shared" si="46"/>
        <v>-11859.046631898731</v>
      </c>
      <c r="P291" s="402">
        <v>486559.83</v>
      </c>
      <c r="Q291" s="402">
        <v>486559.83</v>
      </c>
      <c r="R291" s="401">
        <f t="shared" si="47"/>
        <v>0</v>
      </c>
      <c r="S291" s="402">
        <v>418000</v>
      </c>
      <c r="T291" s="402">
        <v>418000</v>
      </c>
      <c r="U291" s="402">
        <v>452279.91500000004</v>
      </c>
      <c r="V291" s="402">
        <v>452279.91500000004</v>
      </c>
      <c r="W291" s="402">
        <v>466445.72293266124</v>
      </c>
      <c r="X291" s="402">
        <v>465806.82136411167</v>
      </c>
      <c r="Y291" s="402">
        <v>14224426.879373876</v>
      </c>
      <c r="Z291" s="402">
        <v>14211928.931173429</v>
      </c>
      <c r="AA291" s="401">
        <f t="shared" si="48"/>
        <v>-12497.948200447485</v>
      </c>
      <c r="AB291" s="401">
        <f t="shared" si="50"/>
        <v>4075.7670141472427</v>
      </c>
      <c r="AC291" s="401">
        <f t="shared" si="49"/>
        <v>4072.1859401643064</v>
      </c>
      <c r="AD291" s="402">
        <f t="shared" si="51"/>
        <v>-3.5810739829362319</v>
      </c>
      <c r="AE291" s="403">
        <f t="shared" si="52"/>
        <v>-8.7862578270693579E-4</v>
      </c>
      <c r="AF291" s="355">
        <v>11</v>
      </c>
    </row>
    <row r="292" spans="1:32">
      <c r="A292" s="397">
        <v>927</v>
      </c>
      <c r="B292" s="397" t="s">
        <v>290</v>
      </c>
      <c r="C292" s="402">
        <v>29239</v>
      </c>
      <c r="D292" s="402">
        <v>90062436</v>
      </c>
      <c r="E292" s="402">
        <v>90062436</v>
      </c>
      <c r="F292" s="401">
        <f t="shared" si="43"/>
        <v>0</v>
      </c>
      <c r="G292" s="402">
        <v>94664000</v>
      </c>
      <c r="H292" s="402">
        <v>94664000</v>
      </c>
      <c r="I292" s="401">
        <f t="shared" si="44"/>
        <v>0</v>
      </c>
      <c r="J292" s="402">
        <v>92363218</v>
      </c>
      <c r="K292" s="402">
        <v>92363218</v>
      </c>
      <c r="L292" s="401">
        <f t="shared" si="45"/>
        <v>0</v>
      </c>
      <c r="M292" s="402">
        <v>94346152.506790057</v>
      </c>
      <c r="N292" s="402">
        <v>94264828.477740303</v>
      </c>
      <c r="O292" s="401">
        <f t="shared" si="46"/>
        <v>-81324.029049754143</v>
      </c>
      <c r="P292" s="402">
        <v>2041235.61</v>
      </c>
      <c r="Q292" s="402">
        <v>2041235.61</v>
      </c>
      <c r="R292" s="401">
        <f t="shared" si="47"/>
        <v>0</v>
      </c>
      <c r="S292" s="402">
        <v>2070000</v>
      </c>
      <c r="T292" s="402">
        <v>2070000</v>
      </c>
      <c r="U292" s="402">
        <v>2055617.8050000002</v>
      </c>
      <c r="V292" s="402">
        <v>2055617.8050000002</v>
      </c>
      <c r="W292" s="402">
        <v>2120001.5771792019</v>
      </c>
      <c r="X292" s="402">
        <v>2117097.7616517027</v>
      </c>
      <c r="Y292" s="402">
        <v>96466154.083969265</v>
      </c>
      <c r="Z292" s="402">
        <v>96381926.239392012</v>
      </c>
      <c r="AA292" s="401">
        <f t="shared" si="48"/>
        <v>-84227.844577252865</v>
      </c>
      <c r="AB292" s="401">
        <f t="shared" si="50"/>
        <v>3299.2289094691769</v>
      </c>
      <c r="AC292" s="401">
        <f t="shared" si="49"/>
        <v>3296.3482417111395</v>
      </c>
      <c r="AD292" s="402">
        <f t="shared" si="51"/>
        <v>-2.8806677580373616</v>
      </c>
      <c r="AE292" s="403">
        <f t="shared" si="52"/>
        <v>-8.7313364337027503E-4</v>
      </c>
      <c r="AF292" s="355">
        <v>1</v>
      </c>
    </row>
    <row r="293" spans="1:32">
      <c r="A293" s="397">
        <v>931</v>
      </c>
      <c r="B293" s="397" t="s">
        <v>291</v>
      </c>
      <c r="C293" s="402">
        <v>6070</v>
      </c>
      <c r="D293" s="402">
        <v>24713498.139999997</v>
      </c>
      <c r="E293" s="402">
        <v>25224205.469999995</v>
      </c>
      <c r="F293" s="401">
        <f t="shared" si="43"/>
        <v>510707.32999999821</v>
      </c>
      <c r="G293" s="402">
        <v>30318000</v>
      </c>
      <c r="H293" s="402">
        <v>30318000</v>
      </c>
      <c r="I293" s="401">
        <f t="shared" si="44"/>
        <v>0</v>
      </c>
      <c r="J293" s="402">
        <v>27515749.07</v>
      </c>
      <c r="K293" s="402">
        <v>27771102.734999999</v>
      </c>
      <c r="L293" s="401">
        <f t="shared" si="45"/>
        <v>255353.66499999911</v>
      </c>
      <c r="M293" s="402">
        <v>28106481.284538906</v>
      </c>
      <c r="N293" s="402">
        <v>28342865.186361086</v>
      </c>
      <c r="O293" s="401">
        <f t="shared" si="46"/>
        <v>236383.90182217956</v>
      </c>
      <c r="P293" s="402">
        <v>604719.84</v>
      </c>
      <c r="Q293" s="402">
        <v>604719.84</v>
      </c>
      <c r="R293" s="401">
        <f t="shared" si="47"/>
        <v>0</v>
      </c>
      <c r="S293" s="402">
        <v>565000</v>
      </c>
      <c r="T293" s="402">
        <v>565000</v>
      </c>
      <c r="U293" s="402">
        <v>584859.91999999993</v>
      </c>
      <c r="V293" s="402">
        <v>584859.91999999993</v>
      </c>
      <c r="W293" s="402">
        <v>603178.25123571628</v>
      </c>
      <c r="X293" s="402">
        <v>602352.0639391396</v>
      </c>
      <c r="Y293" s="402">
        <v>28709659.535774622</v>
      </c>
      <c r="Z293" s="402">
        <v>28945217.250300225</v>
      </c>
      <c r="AA293" s="401">
        <f t="shared" si="48"/>
        <v>235557.71452560276</v>
      </c>
      <c r="AB293" s="401">
        <f t="shared" si="50"/>
        <v>4729.7626912314036</v>
      </c>
      <c r="AC293" s="401">
        <f t="shared" si="49"/>
        <v>4768.5695634761487</v>
      </c>
      <c r="AD293" s="402">
        <f t="shared" si="51"/>
        <v>38.806872244745136</v>
      </c>
      <c r="AE293" s="403">
        <f t="shared" si="52"/>
        <v>8.2048243808700867E-3</v>
      </c>
      <c r="AF293" s="355">
        <v>13</v>
      </c>
    </row>
    <row r="294" spans="1:32">
      <c r="A294" s="397">
        <v>934</v>
      </c>
      <c r="B294" s="397" t="s">
        <v>292</v>
      </c>
      <c r="C294" s="402">
        <v>2756</v>
      </c>
      <c r="D294" s="402">
        <v>12203690.49</v>
      </c>
      <c r="E294" s="402">
        <v>12203690.49</v>
      </c>
      <c r="F294" s="401">
        <f t="shared" si="43"/>
        <v>0</v>
      </c>
      <c r="G294" s="402">
        <v>11900000</v>
      </c>
      <c r="H294" s="402">
        <v>11900000</v>
      </c>
      <c r="I294" s="401">
        <f t="shared" si="44"/>
        <v>0</v>
      </c>
      <c r="J294" s="402">
        <v>12051845.245000001</v>
      </c>
      <c r="K294" s="402">
        <v>12051845.245000001</v>
      </c>
      <c r="L294" s="401">
        <f t="shared" si="45"/>
        <v>0</v>
      </c>
      <c r="M294" s="402">
        <v>12310584.820388163</v>
      </c>
      <c r="N294" s="402">
        <v>12299973.403484004</v>
      </c>
      <c r="O294" s="401">
        <f t="shared" si="46"/>
        <v>-10611.41690415889</v>
      </c>
      <c r="P294" s="402">
        <v>283701.05</v>
      </c>
      <c r="Q294" s="402">
        <v>283701.05</v>
      </c>
      <c r="R294" s="401">
        <f t="shared" si="47"/>
        <v>0</v>
      </c>
      <c r="S294" s="402">
        <v>293000</v>
      </c>
      <c r="T294" s="402">
        <v>293000</v>
      </c>
      <c r="U294" s="402">
        <v>288350.52500000002</v>
      </c>
      <c r="V294" s="402">
        <v>288350.52500000002</v>
      </c>
      <c r="W294" s="402">
        <v>297381.91909679963</v>
      </c>
      <c r="X294" s="402">
        <v>296974.58815725398</v>
      </c>
      <c r="Y294" s="402">
        <v>12607966.739484962</v>
      </c>
      <c r="Z294" s="402">
        <v>12596947.991641257</v>
      </c>
      <c r="AA294" s="401">
        <f t="shared" si="48"/>
        <v>-11018.747843705118</v>
      </c>
      <c r="AB294" s="401">
        <f t="shared" si="50"/>
        <v>4574.7339403065898</v>
      </c>
      <c r="AC294" s="401">
        <f t="shared" si="49"/>
        <v>4570.7358460236783</v>
      </c>
      <c r="AD294" s="402">
        <f t="shared" si="51"/>
        <v>-3.998094282911552</v>
      </c>
      <c r="AE294" s="403">
        <f t="shared" si="52"/>
        <v>-8.7395121444890133E-4</v>
      </c>
      <c r="AF294" s="355">
        <v>14</v>
      </c>
    </row>
    <row r="295" spans="1:32">
      <c r="A295" s="397">
        <v>935</v>
      </c>
      <c r="B295" s="397" t="s">
        <v>293</v>
      </c>
      <c r="C295" s="402">
        <v>3040</v>
      </c>
      <c r="D295" s="402">
        <v>13118683.800000003</v>
      </c>
      <c r="E295" s="402">
        <v>13037882.500000002</v>
      </c>
      <c r="F295" s="401">
        <f t="shared" si="43"/>
        <v>-80801.300000000745</v>
      </c>
      <c r="G295" s="402">
        <v>13790000</v>
      </c>
      <c r="H295" s="402">
        <v>13790000</v>
      </c>
      <c r="I295" s="401">
        <f t="shared" si="44"/>
        <v>0</v>
      </c>
      <c r="J295" s="402">
        <v>13454341.900000002</v>
      </c>
      <c r="K295" s="402">
        <v>13413941.25</v>
      </c>
      <c r="L295" s="401">
        <f t="shared" si="45"/>
        <v>-40400.650000002235</v>
      </c>
      <c r="M295" s="402">
        <v>13743191.502659597</v>
      </c>
      <c r="N295" s="402">
        <v>13690112.779978447</v>
      </c>
      <c r="O295" s="401">
        <f t="shared" si="46"/>
        <v>-53078.72268114984</v>
      </c>
      <c r="P295" s="402">
        <v>376122.78</v>
      </c>
      <c r="Q295" s="402">
        <v>376122.78</v>
      </c>
      <c r="R295" s="401">
        <f t="shared" si="47"/>
        <v>0</v>
      </c>
      <c r="S295" s="402">
        <v>376000</v>
      </c>
      <c r="T295" s="402">
        <v>376000</v>
      </c>
      <c r="U295" s="402">
        <v>376061.39</v>
      </c>
      <c r="V295" s="402">
        <v>376061.39</v>
      </c>
      <c r="W295" s="402">
        <v>387839.96615372907</v>
      </c>
      <c r="X295" s="402">
        <v>387308.73272068589</v>
      </c>
      <c r="Y295" s="402">
        <v>14131031.468813326</v>
      </c>
      <c r="Z295" s="402">
        <v>14077421.512699133</v>
      </c>
      <c r="AA295" s="401">
        <f t="shared" si="48"/>
        <v>-53609.956114193425</v>
      </c>
      <c r="AB295" s="401">
        <f t="shared" si="50"/>
        <v>4648.3656147412257</v>
      </c>
      <c r="AC295" s="401">
        <f t="shared" si="49"/>
        <v>4630.7307607562934</v>
      </c>
      <c r="AD295" s="402">
        <f t="shared" si="51"/>
        <v>-17.634853984932306</v>
      </c>
      <c r="AE295" s="403">
        <f t="shared" si="52"/>
        <v>-3.7937751559402751E-3</v>
      </c>
      <c r="AF295" s="355">
        <v>8</v>
      </c>
    </row>
    <row r="296" spans="1:32">
      <c r="A296" s="397">
        <v>936</v>
      </c>
      <c r="B296" s="397" t="s">
        <v>294</v>
      </c>
      <c r="C296" s="402">
        <v>6465</v>
      </c>
      <c r="D296" s="402">
        <v>31161304.510000002</v>
      </c>
      <c r="E296" s="402">
        <v>31160234.469999999</v>
      </c>
      <c r="F296" s="401">
        <f t="shared" si="43"/>
        <v>-1070.0400000028312</v>
      </c>
      <c r="G296" s="402">
        <v>31741000</v>
      </c>
      <c r="H296" s="402">
        <v>31741000</v>
      </c>
      <c r="I296" s="401">
        <f t="shared" si="44"/>
        <v>0</v>
      </c>
      <c r="J296" s="402">
        <v>31451152.255000003</v>
      </c>
      <c r="K296" s="402">
        <v>31450617.234999999</v>
      </c>
      <c r="L296" s="401">
        <f t="shared" si="45"/>
        <v>-535.02000000327826</v>
      </c>
      <c r="M296" s="402">
        <v>32126373.153916143</v>
      </c>
      <c r="N296" s="402">
        <v>32098134.986768626</v>
      </c>
      <c r="O296" s="401">
        <f t="shared" si="46"/>
        <v>-28238.167147517204</v>
      </c>
      <c r="P296" s="402">
        <v>529446.40999999992</v>
      </c>
      <c r="Q296" s="402">
        <v>529446.41</v>
      </c>
      <c r="R296" s="401">
        <f t="shared" si="47"/>
        <v>0</v>
      </c>
      <c r="S296" s="402">
        <v>565000</v>
      </c>
      <c r="T296" s="402">
        <v>565000</v>
      </c>
      <c r="U296" s="402">
        <v>547223.20499999996</v>
      </c>
      <c r="V296" s="402">
        <v>547223.20500000007</v>
      </c>
      <c r="W296" s="402">
        <v>564362.72095291445</v>
      </c>
      <c r="X296" s="402">
        <v>563589.70019204076</v>
      </c>
      <c r="Y296" s="402">
        <v>32690735.874869056</v>
      </c>
      <c r="Z296" s="402">
        <v>32661724.686960667</v>
      </c>
      <c r="AA296" s="401">
        <f t="shared" si="48"/>
        <v>-29011.187908388674</v>
      </c>
      <c r="AB296" s="401">
        <f t="shared" si="50"/>
        <v>5056.5716743803641</v>
      </c>
      <c r="AC296" s="401">
        <f t="shared" si="49"/>
        <v>5052.0842516567154</v>
      </c>
      <c r="AD296" s="402">
        <f t="shared" si="51"/>
        <v>-4.4874227236487059</v>
      </c>
      <c r="AE296" s="403">
        <f t="shared" si="52"/>
        <v>-8.8744370941772478E-4</v>
      </c>
      <c r="AF296" s="355">
        <v>6</v>
      </c>
    </row>
    <row r="297" spans="1:32">
      <c r="A297" s="397">
        <v>946</v>
      </c>
      <c r="B297" s="397" t="s">
        <v>295</v>
      </c>
      <c r="C297" s="402">
        <v>6376</v>
      </c>
      <c r="D297" s="402">
        <v>21394506.810000002</v>
      </c>
      <c r="E297" s="402">
        <v>24492444.75</v>
      </c>
      <c r="F297" s="401">
        <f t="shared" si="43"/>
        <v>3097937.9399999976</v>
      </c>
      <c r="G297" s="402">
        <v>26578000</v>
      </c>
      <c r="H297" s="402">
        <v>26578000</v>
      </c>
      <c r="I297" s="401">
        <f t="shared" si="44"/>
        <v>0</v>
      </c>
      <c r="J297" s="402">
        <v>23986253.405000001</v>
      </c>
      <c r="K297" s="402">
        <v>25535222.375</v>
      </c>
      <c r="L297" s="401">
        <f t="shared" si="45"/>
        <v>1548968.9699999988</v>
      </c>
      <c r="M297" s="402">
        <v>24501211.313519225</v>
      </c>
      <c r="N297" s="402">
        <v>26060951.636833735</v>
      </c>
      <c r="O297" s="401">
        <f t="shared" si="46"/>
        <v>1559740.3233145103</v>
      </c>
      <c r="P297" s="402">
        <v>494839</v>
      </c>
      <c r="Q297" s="402">
        <v>494839.32</v>
      </c>
      <c r="R297" s="401">
        <f t="shared" si="47"/>
        <v>0.32000000000698492</v>
      </c>
      <c r="S297" s="402">
        <v>502000</v>
      </c>
      <c r="T297" s="402">
        <v>502000</v>
      </c>
      <c r="U297" s="402">
        <v>498419.5</v>
      </c>
      <c r="V297" s="402">
        <v>498419.66000000003</v>
      </c>
      <c r="W297" s="402">
        <v>514030.44064257317</v>
      </c>
      <c r="X297" s="402">
        <v>513326.52596342092</v>
      </c>
      <c r="Y297" s="402">
        <v>25015241.754161797</v>
      </c>
      <c r="Z297" s="402">
        <v>26574278.162797157</v>
      </c>
      <c r="AA297" s="401">
        <f t="shared" si="48"/>
        <v>1559036.4086353593</v>
      </c>
      <c r="AB297" s="401">
        <f t="shared" si="50"/>
        <v>3923.3440643290146</v>
      </c>
      <c r="AC297" s="401">
        <f t="shared" si="49"/>
        <v>4167.8604395855018</v>
      </c>
      <c r="AD297" s="402">
        <f t="shared" si="51"/>
        <v>244.51637525648721</v>
      </c>
      <c r="AE297" s="403">
        <f t="shared" si="52"/>
        <v>6.2323459591430284E-2</v>
      </c>
      <c r="AF297" s="355">
        <v>15</v>
      </c>
    </row>
    <row r="298" spans="1:32">
      <c r="A298" s="397">
        <v>976</v>
      </c>
      <c r="B298" s="397" t="s">
        <v>296</v>
      </c>
      <c r="C298" s="402">
        <v>3830</v>
      </c>
      <c r="D298" s="402">
        <v>21470017.099999998</v>
      </c>
      <c r="E298" s="402">
        <v>21699877.319999997</v>
      </c>
      <c r="F298" s="401">
        <f t="shared" si="43"/>
        <v>229860.21999999881</v>
      </c>
      <c r="G298" s="402">
        <v>22485000</v>
      </c>
      <c r="H298" s="402">
        <v>22485000</v>
      </c>
      <c r="I298" s="401">
        <f t="shared" si="44"/>
        <v>0</v>
      </c>
      <c r="J298" s="402">
        <v>21977508.549999997</v>
      </c>
      <c r="K298" s="402">
        <v>22092438.659999996</v>
      </c>
      <c r="L298" s="401">
        <f t="shared" si="45"/>
        <v>114930.1099999994</v>
      </c>
      <c r="M298" s="402">
        <v>22449340.963602874</v>
      </c>
      <c r="N298" s="402">
        <v>22547286.528495558</v>
      </c>
      <c r="O298" s="401">
        <f t="shared" si="46"/>
        <v>97945.564892683178</v>
      </c>
      <c r="P298" s="402">
        <v>446000</v>
      </c>
      <c r="Q298" s="402">
        <v>445924.78</v>
      </c>
      <c r="R298" s="401">
        <f t="shared" si="47"/>
        <v>-75.21999999997206</v>
      </c>
      <c r="S298" s="402">
        <v>437000</v>
      </c>
      <c r="T298" s="402">
        <v>437000</v>
      </c>
      <c r="U298" s="402">
        <v>441500</v>
      </c>
      <c r="V298" s="402">
        <v>441462.39</v>
      </c>
      <c r="W298" s="402">
        <v>455328.1714373054</v>
      </c>
      <c r="X298" s="402">
        <v>454665.76298817917</v>
      </c>
      <c r="Y298" s="402">
        <v>22904669.135040179</v>
      </c>
      <c r="Z298" s="402">
        <v>23001952.291483738</v>
      </c>
      <c r="AA298" s="401">
        <f t="shared" si="48"/>
        <v>97283.156443558633</v>
      </c>
      <c r="AB298" s="401">
        <f t="shared" si="50"/>
        <v>5980.3313668512219</v>
      </c>
      <c r="AC298" s="401">
        <f t="shared" si="49"/>
        <v>6005.7316687947095</v>
      </c>
      <c r="AD298" s="402">
        <f t="shared" si="51"/>
        <v>25.400301943487648</v>
      </c>
      <c r="AE298" s="403">
        <f t="shared" si="52"/>
        <v>4.2473067770593242E-3</v>
      </c>
      <c r="AF298" s="355">
        <v>19</v>
      </c>
    </row>
    <row r="299" spans="1:32">
      <c r="A299" s="397">
        <v>977</v>
      </c>
      <c r="B299" s="397" t="s">
        <v>297</v>
      </c>
      <c r="C299" s="402">
        <v>15357</v>
      </c>
      <c r="D299" s="402">
        <v>56038147.619999997</v>
      </c>
      <c r="E299" s="402">
        <v>55918012.919999994</v>
      </c>
      <c r="F299" s="401">
        <f t="shared" si="43"/>
        <v>-120134.70000000298</v>
      </c>
      <c r="G299" s="402">
        <v>57390000</v>
      </c>
      <c r="H299" s="402">
        <v>57390000</v>
      </c>
      <c r="I299" s="401">
        <f t="shared" si="44"/>
        <v>0</v>
      </c>
      <c r="J299" s="402">
        <v>56714073.810000002</v>
      </c>
      <c r="K299" s="402">
        <v>56654006.459999993</v>
      </c>
      <c r="L299" s="401">
        <f t="shared" si="45"/>
        <v>-60067.350000008941</v>
      </c>
      <c r="M299" s="402">
        <v>57931661.248091295</v>
      </c>
      <c r="N299" s="402">
        <v>57820421.561413005</v>
      </c>
      <c r="O299" s="401">
        <f t="shared" si="46"/>
        <v>-111239.68667829037</v>
      </c>
      <c r="P299" s="402">
        <v>2698259.7800000021</v>
      </c>
      <c r="Q299" s="402">
        <v>2625135.9700000002</v>
      </c>
      <c r="R299" s="401">
        <f t="shared" si="47"/>
        <v>-73123.810000001919</v>
      </c>
      <c r="S299" s="402">
        <v>2322000</v>
      </c>
      <c r="T299" s="402">
        <v>2322000</v>
      </c>
      <c r="U299" s="402">
        <v>2510129.8900000011</v>
      </c>
      <c r="V299" s="402">
        <v>2473567.9850000003</v>
      </c>
      <c r="W299" s="402">
        <v>2588749.3836553227</v>
      </c>
      <c r="X299" s="402">
        <v>2547548.1052942197</v>
      </c>
      <c r="Y299" s="402">
        <v>60520410.63174662</v>
      </c>
      <c r="Z299" s="402">
        <v>60367969.666707225</v>
      </c>
      <c r="AA299" s="401">
        <f t="shared" si="48"/>
        <v>-152440.9650393948</v>
      </c>
      <c r="AB299" s="401">
        <f t="shared" si="50"/>
        <v>3940.9006076542696</v>
      </c>
      <c r="AC299" s="401">
        <f t="shared" si="49"/>
        <v>3930.9741268937437</v>
      </c>
      <c r="AD299" s="402">
        <f t="shared" si="51"/>
        <v>-9.9264807605259193</v>
      </c>
      <c r="AE299" s="403">
        <f t="shared" si="52"/>
        <v>-2.5188356035283081E-3</v>
      </c>
      <c r="AF299" s="355">
        <v>17</v>
      </c>
    </row>
    <row r="300" spans="1:32">
      <c r="A300" s="397">
        <v>980</v>
      </c>
      <c r="B300" s="397" t="s">
        <v>298</v>
      </c>
      <c r="C300" s="402">
        <v>33533</v>
      </c>
      <c r="D300" s="402">
        <v>100355065.53999998</v>
      </c>
      <c r="E300" s="402">
        <v>100355065.53999998</v>
      </c>
      <c r="F300" s="401">
        <f t="shared" si="43"/>
        <v>0</v>
      </c>
      <c r="G300" s="402">
        <v>103400000</v>
      </c>
      <c r="H300" s="402">
        <v>103400000</v>
      </c>
      <c r="I300" s="401">
        <f t="shared" si="44"/>
        <v>0</v>
      </c>
      <c r="J300" s="402">
        <v>101877532.76999998</v>
      </c>
      <c r="K300" s="402">
        <v>101877532.76999998</v>
      </c>
      <c r="L300" s="401">
        <f t="shared" si="45"/>
        <v>0</v>
      </c>
      <c r="M300" s="402">
        <v>104064728.92416894</v>
      </c>
      <c r="N300" s="402">
        <v>103975027.72477475</v>
      </c>
      <c r="O300" s="401">
        <f t="shared" si="46"/>
        <v>-89701.199394196272</v>
      </c>
      <c r="P300" s="402">
        <v>2545803.9500000002</v>
      </c>
      <c r="Q300" s="402">
        <v>2545803.9500000002</v>
      </c>
      <c r="R300" s="401">
        <f t="shared" si="47"/>
        <v>0</v>
      </c>
      <c r="S300" s="402">
        <v>2668000</v>
      </c>
      <c r="T300" s="402">
        <v>2668000</v>
      </c>
      <c r="U300" s="402">
        <v>2606901.9750000001</v>
      </c>
      <c r="V300" s="402">
        <v>2606901.9750000001</v>
      </c>
      <c r="W300" s="402">
        <v>2688552.4561563991</v>
      </c>
      <c r="X300" s="402">
        <v>2684869.8832504535</v>
      </c>
      <c r="Y300" s="402">
        <v>106753281.38032535</v>
      </c>
      <c r="Z300" s="402">
        <v>106659897.60802521</v>
      </c>
      <c r="AA300" s="401">
        <f t="shared" si="48"/>
        <v>-93383.77230013907</v>
      </c>
      <c r="AB300" s="401">
        <f t="shared" si="50"/>
        <v>3183.5291020882519</v>
      </c>
      <c r="AC300" s="401">
        <f t="shared" si="49"/>
        <v>3180.7442700630786</v>
      </c>
      <c r="AD300" s="402">
        <f t="shared" si="51"/>
        <v>-2.784832025173273</v>
      </c>
      <c r="AE300" s="403">
        <f t="shared" si="52"/>
        <v>-8.7476254680585403E-4</v>
      </c>
      <c r="AF300" s="355">
        <v>6</v>
      </c>
    </row>
    <row r="301" spans="1:32">
      <c r="A301" s="397">
        <v>981</v>
      </c>
      <c r="B301" s="397" t="s">
        <v>299</v>
      </c>
      <c r="C301" s="402">
        <v>2282</v>
      </c>
      <c r="D301" s="402">
        <v>8299000</v>
      </c>
      <c r="E301" s="402">
        <v>7817930.1799999997</v>
      </c>
      <c r="F301" s="401">
        <f t="shared" si="43"/>
        <v>-481069.8200000003</v>
      </c>
      <c r="G301" s="402">
        <v>8524000</v>
      </c>
      <c r="H301" s="402">
        <v>8524000</v>
      </c>
      <c r="I301" s="401">
        <f t="shared" si="44"/>
        <v>0</v>
      </c>
      <c r="J301" s="402">
        <v>8411500</v>
      </c>
      <c r="K301" s="402">
        <v>8170965.0899999999</v>
      </c>
      <c r="L301" s="401">
        <f t="shared" si="45"/>
        <v>-240534.91000000015</v>
      </c>
      <c r="M301" s="402">
        <v>8592085.4534417</v>
      </c>
      <c r="N301" s="402">
        <v>8339192.1522965319</v>
      </c>
      <c r="O301" s="401">
        <f t="shared" si="46"/>
        <v>-252893.30114516802</v>
      </c>
      <c r="P301" s="402">
        <v>130738.73000000001</v>
      </c>
      <c r="Q301" s="402">
        <v>130738.73000000001</v>
      </c>
      <c r="R301" s="401">
        <f t="shared" si="47"/>
        <v>0</v>
      </c>
      <c r="S301" s="402">
        <v>157000</v>
      </c>
      <c r="T301" s="402">
        <v>157000</v>
      </c>
      <c r="U301" s="402">
        <v>143869.36499999999</v>
      </c>
      <c r="V301" s="402">
        <v>143869.36499999999</v>
      </c>
      <c r="W301" s="402">
        <v>148375.4810674887</v>
      </c>
      <c r="X301" s="402">
        <v>148172.24771593756</v>
      </c>
      <c r="Y301" s="402">
        <v>8740460.9345091879</v>
      </c>
      <c r="Z301" s="402">
        <v>8487364.4000124689</v>
      </c>
      <c r="AA301" s="401">
        <f t="shared" si="48"/>
        <v>-253096.53449671902</v>
      </c>
      <c r="AB301" s="401">
        <f t="shared" si="50"/>
        <v>3830.1756943510904</v>
      </c>
      <c r="AC301" s="401">
        <f t="shared" si="49"/>
        <v>3719.2657318196621</v>
      </c>
      <c r="AD301" s="402">
        <f t="shared" si="51"/>
        <v>-110.90996253142839</v>
      </c>
      <c r="AE301" s="403">
        <f t="shared" si="52"/>
        <v>-2.895688641515929E-2</v>
      </c>
      <c r="AF301" s="355">
        <v>5</v>
      </c>
    </row>
    <row r="302" spans="1:32">
      <c r="A302" s="397">
        <v>989</v>
      </c>
      <c r="B302" s="397" t="s">
        <v>300</v>
      </c>
      <c r="C302" s="402">
        <v>5484</v>
      </c>
      <c r="D302" s="402">
        <v>27342237.899999999</v>
      </c>
      <c r="E302" s="402">
        <v>27342237.899999999</v>
      </c>
      <c r="F302" s="401">
        <f t="shared" si="43"/>
        <v>0</v>
      </c>
      <c r="G302" s="402">
        <v>27565000</v>
      </c>
      <c r="H302" s="402">
        <v>27565000</v>
      </c>
      <c r="I302" s="401">
        <f t="shared" si="44"/>
        <v>0</v>
      </c>
      <c r="J302" s="402">
        <v>27453618.949999999</v>
      </c>
      <c r="K302" s="402">
        <v>27453618.949999999</v>
      </c>
      <c r="L302" s="401">
        <f t="shared" si="45"/>
        <v>0</v>
      </c>
      <c r="M302" s="402">
        <v>28043017.300674841</v>
      </c>
      <c r="N302" s="402">
        <v>28018844.919576</v>
      </c>
      <c r="O302" s="401">
        <f t="shared" si="46"/>
        <v>-24172.381098840386</v>
      </c>
      <c r="P302" s="402">
        <v>558733.03</v>
      </c>
      <c r="Q302" s="402">
        <v>558733.03</v>
      </c>
      <c r="R302" s="401">
        <f t="shared" si="47"/>
        <v>0</v>
      </c>
      <c r="S302" s="402">
        <v>577000</v>
      </c>
      <c r="T302" s="402">
        <v>577000</v>
      </c>
      <c r="U302" s="402">
        <v>567866.51500000001</v>
      </c>
      <c r="V302" s="402">
        <v>567866.51500000001</v>
      </c>
      <c r="W302" s="402">
        <v>585652.59772463236</v>
      </c>
      <c r="X302" s="402">
        <v>584850.41572377959</v>
      </c>
      <c r="Y302" s="402">
        <v>28628669.898399472</v>
      </c>
      <c r="Z302" s="402">
        <v>28603695.335299779</v>
      </c>
      <c r="AA302" s="401">
        <f t="shared" si="48"/>
        <v>-24974.563099693507</v>
      </c>
      <c r="AB302" s="401">
        <f t="shared" si="50"/>
        <v>5220.3993250181384</v>
      </c>
      <c r="AC302" s="401">
        <f t="shared" si="49"/>
        <v>5215.8452471370856</v>
      </c>
      <c r="AD302" s="402">
        <f t="shared" si="51"/>
        <v>-4.5540778810527627</v>
      </c>
      <c r="AE302" s="403">
        <f t="shared" si="52"/>
        <v>-8.7236197798660532E-4</v>
      </c>
      <c r="AF302" s="355">
        <v>14</v>
      </c>
    </row>
    <row r="303" spans="1:32">
      <c r="A303" s="397">
        <v>992</v>
      </c>
      <c r="B303" s="397" t="s">
        <v>301</v>
      </c>
      <c r="C303" s="402">
        <v>18318</v>
      </c>
      <c r="D303" s="402">
        <v>74483651.570000008</v>
      </c>
      <c r="E303" s="402">
        <v>74483651.570000008</v>
      </c>
      <c r="F303" s="401">
        <f t="shared" si="43"/>
        <v>0</v>
      </c>
      <c r="G303" s="402">
        <v>70341000</v>
      </c>
      <c r="H303" s="402">
        <v>70341000</v>
      </c>
      <c r="I303" s="401">
        <f t="shared" si="44"/>
        <v>0</v>
      </c>
      <c r="J303" s="402">
        <v>72412325.784999996</v>
      </c>
      <c r="K303" s="402">
        <v>72412325.784999996</v>
      </c>
      <c r="L303" s="401">
        <f t="shared" si="45"/>
        <v>0</v>
      </c>
      <c r="M303" s="402">
        <v>73966937.053697899</v>
      </c>
      <c r="N303" s="402">
        <v>73903179.399804756</v>
      </c>
      <c r="O303" s="401">
        <f t="shared" si="46"/>
        <v>-63757.653893142939</v>
      </c>
      <c r="P303" s="402">
        <v>1694255.04</v>
      </c>
      <c r="Q303" s="402">
        <v>1694255.04</v>
      </c>
      <c r="R303" s="401">
        <f t="shared" si="47"/>
        <v>0</v>
      </c>
      <c r="S303" s="402">
        <v>2231000</v>
      </c>
      <c r="T303" s="402">
        <v>2231000</v>
      </c>
      <c r="U303" s="402">
        <v>1962627.52</v>
      </c>
      <c r="V303" s="402">
        <v>1962627.52</v>
      </c>
      <c r="W303" s="402">
        <v>2024098.7540070978</v>
      </c>
      <c r="X303" s="402">
        <v>2021326.2988097304</v>
      </c>
      <c r="Y303" s="402">
        <v>75991035.807705</v>
      </c>
      <c r="Z303" s="402">
        <v>75924505.698614493</v>
      </c>
      <c r="AA303" s="401">
        <f t="shared" si="48"/>
        <v>-66530.10909050703</v>
      </c>
      <c r="AB303" s="401">
        <f t="shared" si="50"/>
        <v>4148.4351898517853</v>
      </c>
      <c r="AC303" s="401">
        <f t="shared" si="49"/>
        <v>4144.8032371773388</v>
      </c>
      <c r="AD303" s="402">
        <f t="shared" si="51"/>
        <v>-3.6319526744464383</v>
      </c>
      <c r="AE303" s="403">
        <f t="shared" si="52"/>
        <v>-8.7549943731342231E-4</v>
      </c>
      <c r="AF303" s="355">
        <v>13</v>
      </c>
    </row>
    <row r="304" spans="1:32">
      <c r="AF304" s="356"/>
    </row>
    <row r="305" spans="32:32">
      <c r="AF305" s="356"/>
    </row>
    <row r="306" spans="32:32">
      <c r="AF306" s="356"/>
    </row>
    <row r="307" spans="32:32">
      <c r="AF307" s="356"/>
    </row>
    <row r="308" spans="32:32">
      <c r="AF308" s="356"/>
    </row>
    <row r="309" spans="32:32">
      <c r="AF309" s="356"/>
    </row>
    <row r="310" spans="32:32">
      <c r="AF310" s="356"/>
    </row>
    <row r="311" spans="32:32">
      <c r="AF311" s="356"/>
    </row>
    <row r="312" spans="32:32">
      <c r="AF312" s="356"/>
    </row>
    <row r="313" spans="32:32">
      <c r="AF313" s="356"/>
    </row>
    <row r="314" spans="32:32">
      <c r="AF314" s="356"/>
    </row>
    <row r="315" spans="32:32">
      <c r="AF315" s="356"/>
    </row>
    <row r="316" spans="32:32">
      <c r="AF316" s="356"/>
    </row>
    <row r="317" spans="32:32">
      <c r="AF317" s="356"/>
    </row>
    <row r="318" spans="32:32">
      <c r="AF318" s="356"/>
    </row>
    <row r="319" spans="32:32">
      <c r="AF319" s="356"/>
    </row>
  </sheetData>
  <autoFilter ref="A10:AF10" xr:uid="{CA666A3E-77C3-41BC-8286-DC7689CF834C}"/>
  <hyperlinks>
    <hyperlink ref="B4" r:id="rId1" display="https://soteuudistus.fi/rahoituslaskelmat" xr:uid="{634E7324-48EC-4817-83CB-043AFC691C65}"/>
  </hyperlinks>
  <pageMargins left="0.7" right="0.7" top="0.75" bottom="0.75" header="0.3" footer="0.3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E87DC-BC76-463D-BA77-56A1B7CCB328}">
  <dimension ref="A1:Z33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0" sqref="A10"/>
    </sheetView>
  </sheetViews>
  <sheetFormatPr defaultRowHeight="14.4"/>
  <cols>
    <col min="1" max="1" width="6.109375" style="123" customWidth="1"/>
    <col min="2" max="2" width="17.44140625" style="114" customWidth="1"/>
    <col min="3" max="3" width="11.33203125" style="115" bestFit="1" customWidth="1"/>
    <col min="4" max="4" width="14.44140625" style="115" customWidth="1"/>
    <col min="5" max="5" width="15.77734375" style="115" customWidth="1"/>
    <col min="6" max="6" width="13" style="115" customWidth="1"/>
    <col min="7" max="7" width="11.5546875" style="142" customWidth="1"/>
    <col min="8" max="8" width="17.6640625" style="143" customWidth="1"/>
    <col min="9" max="9" width="14.44140625" style="143" bestFit="1" customWidth="1"/>
    <col min="10" max="10" width="10.77734375" style="119" customWidth="1"/>
    <col min="11" max="11" width="11.109375" style="121" bestFit="1" customWidth="1"/>
    <col min="12" max="12" width="8.5546875" style="121" bestFit="1" customWidth="1"/>
    <col min="13" max="13" width="11.6640625" style="121" bestFit="1" customWidth="1"/>
    <col min="14" max="14" width="11.33203125" style="121" bestFit="1" customWidth="1"/>
    <col min="15" max="15" width="11" style="121" bestFit="1" customWidth="1"/>
    <col min="16" max="16" width="11.21875" style="121" customWidth="1"/>
    <col min="17" max="17" width="15.33203125" style="121" customWidth="1"/>
    <col min="18" max="18" width="17.44140625" style="121" customWidth="1"/>
    <col min="19" max="19" width="16" style="121" bestFit="1" customWidth="1"/>
    <col min="20" max="20" width="16.109375" style="122" customWidth="1"/>
    <col min="21" max="21" width="13.77734375" style="115" bestFit="1" customWidth="1"/>
    <col min="22" max="22" width="14.6640625" style="123" customWidth="1"/>
    <col min="23" max="23" width="13.5546875" style="123" customWidth="1"/>
    <col min="24" max="24" width="14" style="144" bestFit="1" customWidth="1"/>
    <col min="25" max="25" width="10.6640625" style="125" customWidth="1"/>
    <col min="26" max="26" width="8.88671875" style="352"/>
    <col min="27" max="16384" width="8.88671875" style="121"/>
  </cols>
  <sheetData>
    <row r="1" spans="1:26" ht="22.8">
      <c r="A1" s="452" t="s">
        <v>337</v>
      </c>
      <c r="F1" s="116"/>
      <c r="G1" s="116"/>
      <c r="H1" s="117"/>
      <c r="I1" s="118"/>
      <c r="K1" s="120"/>
      <c r="X1" s="124"/>
      <c r="Z1" s="351"/>
    </row>
    <row r="2" spans="1:26" s="385" customFormat="1" ht="21.6">
      <c r="A2" s="417" t="s">
        <v>445</v>
      </c>
      <c r="B2" s="418"/>
      <c r="C2" s="419"/>
      <c r="D2" s="420" t="s">
        <v>338</v>
      </c>
      <c r="E2" s="387"/>
      <c r="F2" s="388"/>
      <c r="G2" s="388"/>
      <c r="H2" s="389"/>
      <c r="I2" s="390"/>
      <c r="J2" s="390"/>
      <c r="K2" s="390"/>
      <c r="L2" s="390"/>
      <c r="M2" s="390"/>
      <c r="N2" s="390"/>
      <c r="O2" s="390"/>
      <c r="P2" s="390"/>
      <c r="Q2" s="390"/>
      <c r="R2" s="391"/>
      <c r="S2" s="386"/>
      <c r="T2" s="392"/>
      <c r="U2" s="392"/>
      <c r="V2" s="393"/>
      <c r="Z2" s="351"/>
    </row>
    <row r="3" spans="1:26" ht="15.6">
      <c r="A3" s="421" t="s">
        <v>418</v>
      </c>
      <c r="B3" s="422"/>
      <c r="C3" s="423"/>
      <c r="D3" s="423"/>
      <c r="E3" s="126"/>
      <c r="F3" s="126"/>
      <c r="G3" s="126"/>
      <c r="H3" s="126"/>
      <c r="I3" s="132"/>
      <c r="J3" s="133"/>
      <c r="K3" s="134"/>
      <c r="L3" s="134"/>
      <c r="M3" s="134"/>
      <c r="N3" s="134"/>
      <c r="O3" s="134"/>
      <c r="P3" s="135"/>
      <c r="Q3" s="134"/>
      <c r="R3" s="134"/>
      <c r="S3" s="134"/>
      <c r="T3" s="126"/>
      <c r="U3" s="126"/>
      <c r="V3" s="127"/>
      <c r="W3" s="127"/>
      <c r="X3" s="130"/>
      <c r="Y3" s="136"/>
      <c r="Z3" s="351"/>
    </row>
    <row r="4" spans="1:26" ht="15.6">
      <c r="A4" s="421" t="s">
        <v>339</v>
      </c>
      <c r="B4" s="424"/>
      <c r="C4" s="423"/>
      <c r="D4" s="423"/>
      <c r="E4" s="126"/>
      <c r="F4" s="126"/>
      <c r="G4" s="126"/>
      <c r="H4" s="127"/>
      <c r="I4" s="127"/>
      <c r="J4" s="128"/>
      <c r="K4" s="138"/>
      <c r="L4" s="138"/>
      <c r="M4" s="138"/>
      <c r="N4" s="138"/>
      <c r="O4" s="138"/>
      <c r="P4" s="138"/>
      <c r="Q4" s="138"/>
      <c r="R4" s="138"/>
      <c r="S4" s="138"/>
      <c r="T4" s="129"/>
      <c r="U4" s="139"/>
      <c r="V4" s="140"/>
      <c r="W4" s="140"/>
      <c r="X4" s="141"/>
    </row>
    <row r="5" spans="1:26" ht="15.6">
      <c r="A5" s="421" t="s">
        <v>340</v>
      </c>
      <c r="B5" s="424"/>
      <c r="C5" s="423"/>
      <c r="D5" s="423"/>
      <c r="E5" s="126"/>
      <c r="F5" s="126"/>
      <c r="G5" s="126"/>
      <c r="H5" s="127"/>
      <c r="I5" s="127"/>
      <c r="J5" s="128"/>
      <c r="K5" s="138"/>
      <c r="L5" s="138"/>
      <c r="M5" s="138"/>
      <c r="N5" s="138"/>
      <c r="O5" s="138"/>
      <c r="P5" s="138"/>
      <c r="Q5" s="138"/>
      <c r="R5" s="138"/>
      <c r="S5" s="138"/>
      <c r="T5" s="129"/>
      <c r="U5" s="139"/>
      <c r="V5" s="140"/>
      <c r="W5" s="140"/>
      <c r="X5" s="141"/>
    </row>
    <row r="6" spans="1:26" ht="15.6">
      <c r="A6" s="421" t="s">
        <v>341</v>
      </c>
      <c r="B6" s="424"/>
      <c r="C6" s="423"/>
      <c r="D6" s="423"/>
      <c r="E6" s="126"/>
      <c r="F6" s="126"/>
      <c r="G6" s="126"/>
      <c r="H6" s="127"/>
      <c r="I6" s="127"/>
      <c r="J6" s="128"/>
      <c r="K6" s="138"/>
      <c r="L6" s="138"/>
      <c r="M6" s="138"/>
      <c r="N6" s="138"/>
      <c r="O6" s="138"/>
      <c r="P6" s="138"/>
      <c r="Q6" s="138"/>
      <c r="R6" s="138"/>
      <c r="S6" s="138"/>
      <c r="T6" s="129"/>
      <c r="U6" s="139"/>
      <c r="V6" s="140"/>
      <c r="W6" s="140"/>
      <c r="X6" s="141"/>
      <c r="Z6" s="353"/>
    </row>
    <row r="7" spans="1:26" ht="15.6">
      <c r="A7" s="425" t="s">
        <v>419</v>
      </c>
      <c r="B7" s="426"/>
      <c r="C7" s="423"/>
      <c r="D7" s="423"/>
      <c r="Z7" s="353"/>
    </row>
    <row r="8" spans="1:26">
      <c r="A8" s="121"/>
      <c r="B8" s="145"/>
      <c r="C8" s="126"/>
      <c r="D8" s="131"/>
      <c r="E8" s="131"/>
      <c r="F8" s="131"/>
      <c r="G8" s="131"/>
      <c r="H8" s="131"/>
      <c r="I8" s="131"/>
      <c r="J8" s="146"/>
      <c r="K8" s="147" t="s">
        <v>342</v>
      </c>
      <c r="L8" s="148"/>
      <c r="M8" s="148"/>
      <c r="N8" s="148"/>
      <c r="O8" s="148"/>
      <c r="P8" s="149" t="s">
        <v>343</v>
      </c>
      <c r="Q8" s="149"/>
      <c r="R8" s="149"/>
      <c r="S8" s="149"/>
      <c r="T8" s="131"/>
      <c r="U8" s="131"/>
      <c r="V8" s="131"/>
      <c r="W8" s="131"/>
      <c r="X8" s="131"/>
    </row>
    <row r="9" spans="1:26" s="150" customFormat="1" ht="69">
      <c r="A9" s="150" t="s">
        <v>335</v>
      </c>
      <c r="B9" s="151" t="s">
        <v>7</v>
      </c>
      <c r="C9" s="185" t="s">
        <v>344</v>
      </c>
      <c r="D9" s="152" t="s">
        <v>345</v>
      </c>
      <c r="E9" s="152" t="s">
        <v>346</v>
      </c>
      <c r="F9" s="152" t="s">
        <v>347</v>
      </c>
      <c r="G9" s="153" t="s">
        <v>348</v>
      </c>
      <c r="H9" s="153" t="s">
        <v>349</v>
      </c>
      <c r="I9" s="153" t="s">
        <v>456</v>
      </c>
      <c r="J9" s="154" t="s">
        <v>351</v>
      </c>
      <c r="K9" s="155" t="s">
        <v>352</v>
      </c>
      <c r="L9" s="155" t="s">
        <v>353</v>
      </c>
      <c r="M9" s="155" t="s">
        <v>354</v>
      </c>
      <c r="N9" s="155" t="s">
        <v>458</v>
      </c>
      <c r="O9" s="155" t="s">
        <v>356</v>
      </c>
      <c r="P9" s="156" t="s">
        <v>357</v>
      </c>
      <c r="Q9" s="157" t="s">
        <v>336</v>
      </c>
      <c r="R9" s="157" t="s">
        <v>446</v>
      </c>
      <c r="S9" s="406" t="s">
        <v>447</v>
      </c>
      <c r="T9" s="408" t="s">
        <v>358</v>
      </c>
      <c r="U9" s="152" t="s">
        <v>359</v>
      </c>
      <c r="V9" s="408" t="s">
        <v>360</v>
      </c>
      <c r="W9" s="152" t="s">
        <v>361</v>
      </c>
      <c r="X9" s="151" t="s">
        <v>362</v>
      </c>
      <c r="Y9" s="151" t="s">
        <v>457</v>
      </c>
      <c r="Z9" s="456" t="s">
        <v>404</v>
      </c>
    </row>
    <row r="10" spans="1:26" s="443" customFormat="1" ht="34.200000000000003" customHeight="1" thickBot="1">
      <c r="A10" s="435"/>
      <c r="B10" s="435" t="s">
        <v>8</v>
      </c>
      <c r="C10" s="436">
        <v>5517897</v>
      </c>
      <c r="D10" s="437">
        <v>8011858135.8100004</v>
      </c>
      <c r="E10" s="437">
        <v>1619679649.7867155</v>
      </c>
      <c r="F10" s="437">
        <v>9631537785.5967197</v>
      </c>
      <c r="G10" s="444">
        <v>1359.93</v>
      </c>
      <c r="H10" s="437">
        <v>7503953667.210001</v>
      </c>
      <c r="I10" s="437">
        <v>2127584118.386718</v>
      </c>
      <c r="J10" s="438">
        <v>0.2208976557791601</v>
      </c>
      <c r="K10" s="439">
        <v>64819458.060766347</v>
      </c>
      <c r="L10" s="439">
        <v>1153313.8399999999</v>
      </c>
      <c r="M10" s="439">
        <v>70548668.754903674</v>
      </c>
      <c r="N10" s="439">
        <v>104233074.32999998</v>
      </c>
      <c r="O10" s="439">
        <v>29458868.540906638</v>
      </c>
      <c r="P10" s="440">
        <v>-501735582.19199967</v>
      </c>
      <c r="Q10" s="440">
        <v>-3590914.7967728116</v>
      </c>
      <c r="R10" s="440">
        <v>-9.3597918748855591E-8</v>
      </c>
      <c r="S10" s="440">
        <v>8000950.6499999976</v>
      </c>
      <c r="T10" s="437">
        <v>1900471955.574522</v>
      </c>
      <c r="U10" s="437">
        <v>819002397.76584291</v>
      </c>
      <c r="V10" s="437">
        <v>2719474353.3403649</v>
      </c>
      <c r="W10" s="437">
        <v>851000000.00000072</v>
      </c>
      <c r="X10" s="441">
        <v>3570474353.3403654</v>
      </c>
      <c r="Y10" s="442">
        <f>X10/C10</f>
        <v>647.0715842177492</v>
      </c>
      <c r="Z10" s="455">
        <v>0</v>
      </c>
    </row>
    <row r="11" spans="1:26" s="174" customFormat="1">
      <c r="A11" s="100">
        <v>5</v>
      </c>
      <c r="B11" s="95" t="s">
        <v>9</v>
      </c>
      <c r="C11" s="96">
        <v>9311</v>
      </c>
      <c r="D11" s="96">
        <v>15108213.619999999</v>
      </c>
      <c r="E11" s="96">
        <v>1880541.3584038008</v>
      </c>
      <c r="F11" s="96">
        <v>16988754.978403799</v>
      </c>
      <c r="G11" s="165">
        <v>1359.93</v>
      </c>
      <c r="H11" s="166">
        <v>12662308.23</v>
      </c>
      <c r="I11" s="166">
        <v>4326446.7484037988</v>
      </c>
      <c r="J11" s="405">
        <f t="shared" ref="J11:J74" si="0">I11/F11</f>
        <v>0.25466532149669602</v>
      </c>
      <c r="K11" s="168">
        <v>342769.61705866666</v>
      </c>
      <c r="L11" s="168">
        <v>0</v>
      </c>
      <c r="M11" s="168">
        <v>119422.16444416794</v>
      </c>
      <c r="N11" s="168">
        <v>136451.17610249112</v>
      </c>
      <c r="O11" s="168">
        <v>0</v>
      </c>
      <c r="P11" s="169">
        <v>-529328.93999999994</v>
      </c>
      <c r="Q11" s="169">
        <v>1357610.106746292</v>
      </c>
      <c r="R11" s="169">
        <v>156590.91069951275</v>
      </c>
      <c r="S11" s="170">
        <v>13500.949999999999</v>
      </c>
      <c r="T11" s="407">
        <f t="shared" ref="T11:T74" si="1">SUM(K11:S11)+I11</f>
        <v>5923462.7334549297</v>
      </c>
      <c r="U11" s="171">
        <v>5450162.7626974173</v>
      </c>
      <c r="V11" s="210">
        <f>SUM(T11:U11)</f>
        <v>11373625.496152347</v>
      </c>
      <c r="W11" s="210">
        <v>1968263.7226170555</v>
      </c>
      <c r="X11" s="30">
        <f t="shared" ref="X11:X74" si="2">SUM(V11:W11)</f>
        <v>13341889.218769403</v>
      </c>
      <c r="Y11" s="100">
        <f>X11/C11</f>
        <v>1432.9168960121794</v>
      </c>
      <c r="Z11" s="355">
        <v>14</v>
      </c>
    </row>
    <row r="12" spans="1:26" s="174" customFormat="1">
      <c r="A12" s="100">
        <v>9</v>
      </c>
      <c r="B12" s="95" t="s">
        <v>10</v>
      </c>
      <c r="C12" s="96">
        <v>2491</v>
      </c>
      <c r="D12" s="96">
        <v>4536673.5</v>
      </c>
      <c r="E12" s="96">
        <v>399842.20192662196</v>
      </c>
      <c r="F12" s="96">
        <v>4936515.7019266216</v>
      </c>
      <c r="G12" s="165">
        <v>1359.93</v>
      </c>
      <c r="H12" s="166">
        <v>3387585.6300000004</v>
      </c>
      <c r="I12" s="166">
        <v>1548930.0719266213</v>
      </c>
      <c r="J12" s="405">
        <f t="shared" si="0"/>
        <v>0.31376990684383022</v>
      </c>
      <c r="K12" s="168">
        <v>4301.8772880000006</v>
      </c>
      <c r="L12" s="168">
        <v>0</v>
      </c>
      <c r="M12" s="168">
        <v>23038.470108528822</v>
      </c>
      <c r="N12" s="168">
        <v>36825.089896134945</v>
      </c>
      <c r="O12" s="168">
        <v>0</v>
      </c>
      <c r="P12" s="169">
        <v>-112812.815</v>
      </c>
      <c r="Q12" s="169">
        <v>413751.29628251819</v>
      </c>
      <c r="R12" s="169">
        <v>30410.714416795221</v>
      </c>
      <c r="S12" s="170">
        <v>3611.95</v>
      </c>
      <c r="T12" s="31">
        <f t="shared" si="1"/>
        <v>1948056.6549185985</v>
      </c>
      <c r="U12" s="171">
        <v>1700194.8384145007</v>
      </c>
      <c r="V12" s="210">
        <f t="shared" ref="V12:V75" si="3">SUM(T12:U12)</f>
        <v>3648251.4933330994</v>
      </c>
      <c r="W12" s="210">
        <v>523212.58228674717</v>
      </c>
      <c r="X12" s="30">
        <f t="shared" si="2"/>
        <v>4171464.0756198466</v>
      </c>
      <c r="Y12" s="100">
        <f t="shared" ref="Y12:Y75" si="4">X12/C12</f>
        <v>1674.6142415174013</v>
      </c>
      <c r="Z12" s="355">
        <v>17</v>
      </c>
    </row>
    <row r="13" spans="1:26" s="174" customFormat="1">
      <c r="A13" s="100">
        <v>10</v>
      </c>
      <c r="B13" s="95" t="s">
        <v>11</v>
      </c>
      <c r="C13" s="96">
        <v>11197</v>
      </c>
      <c r="D13" s="96">
        <v>17631860.969999999</v>
      </c>
      <c r="E13" s="96">
        <v>1868565.8044658268</v>
      </c>
      <c r="F13" s="96">
        <v>19500426.774465825</v>
      </c>
      <c r="G13" s="165">
        <v>1359.93</v>
      </c>
      <c r="H13" s="166">
        <v>15227136.210000001</v>
      </c>
      <c r="I13" s="166">
        <v>4273290.5644658245</v>
      </c>
      <c r="J13" s="405">
        <f t="shared" si="0"/>
        <v>0.21913830983747187</v>
      </c>
      <c r="K13" s="168">
        <v>373617.40536266664</v>
      </c>
      <c r="L13" s="168">
        <v>0</v>
      </c>
      <c r="M13" s="168">
        <v>138448.23487453433</v>
      </c>
      <c r="N13" s="168">
        <v>192790.89590887411</v>
      </c>
      <c r="O13" s="168">
        <v>0</v>
      </c>
      <c r="P13" s="169">
        <v>-707996.90500000003</v>
      </c>
      <c r="Q13" s="169">
        <v>449394.50858596608</v>
      </c>
      <c r="R13" s="169">
        <v>-604146.33963847859</v>
      </c>
      <c r="S13" s="170">
        <v>16235.65</v>
      </c>
      <c r="T13" s="31">
        <f t="shared" si="1"/>
        <v>4131634.0145593872</v>
      </c>
      <c r="U13" s="171">
        <v>6401532.5901591713</v>
      </c>
      <c r="V13" s="210">
        <f t="shared" si="3"/>
        <v>10533166.604718558</v>
      </c>
      <c r="W13" s="210">
        <v>2420014.456455132</v>
      </c>
      <c r="X13" s="30">
        <f t="shared" si="2"/>
        <v>12953181.06117369</v>
      </c>
      <c r="Y13" s="100">
        <f t="shared" si="4"/>
        <v>1156.8438922187809</v>
      </c>
      <c r="Z13" s="355">
        <v>14</v>
      </c>
    </row>
    <row r="14" spans="1:26" s="174" customFormat="1">
      <c r="A14" s="100">
        <v>16</v>
      </c>
      <c r="B14" s="95" t="s">
        <v>12</v>
      </c>
      <c r="C14" s="96">
        <v>8033</v>
      </c>
      <c r="D14" s="96">
        <v>10450427.59</v>
      </c>
      <c r="E14" s="96">
        <v>1637009.8380438269</v>
      </c>
      <c r="F14" s="96">
        <v>12087437.428043827</v>
      </c>
      <c r="G14" s="165">
        <v>1359.93</v>
      </c>
      <c r="H14" s="166">
        <v>10924317.690000001</v>
      </c>
      <c r="I14" s="166">
        <v>1163119.7380438261</v>
      </c>
      <c r="J14" s="405">
        <f t="shared" si="0"/>
        <v>9.6225502300867738E-2</v>
      </c>
      <c r="K14" s="168">
        <v>0</v>
      </c>
      <c r="L14" s="168">
        <v>0</v>
      </c>
      <c r="M14" s="168">
        <v>81840.078718715929</v>
      </c>
      <c r="N14" s="168">
        <v>151490.93584624064</v>
      </c>
      <c r="O14" s="168">
        <v>0</v>
      </c>
      <c r="P14" s="169">
        <v>-494030.55499999999</v>
      </c>
      <c r="Q14" s="169">
        <v>3305207.0963274743</v>
      </c>
      <c r="R14" s="169">
        <v>2894068.920832519</v>
      </c>
      <c r="S14" s="170">
        <v>11647.85</v>
      </c>
      <c r="T14" s="31">
        <f t="shared" si="1"/>
        <v>7113344.0647687754</v>
      </c>
      <c r="U14" s="171">
        <v>2324527.9821508871</v>
      </c>
      <c r="V14" s="210">
        <f t="shared" si="3"/>
        <v>9437872.0469196625</v>
      </c>
      <c r="W14" s="210">
        <v>1422369.9715628999</v>
      </c>
      <c r="X14" s="30">
        <f t="shared" si="2"/>
        <v>10860242.018482562</v>
      </c>
      <c r="Y14" s="100">
        <f t="shared" si="4"/>
        <v>1351.9534443523667</v>
      </c>
      <c r="Z14" s="355">
        <v>7</v>
      </c>
    </row>
    <row r="15" spans="1:26" s="174" customFormat="1">
      <c r="A15" s="100">
        <v>18</v>
      </c>
      <c r="B15" s="95" t="s">
        <v>13</v>
      </c>
      <c r="C15" s="96">
        <v>4847</v>
      </c>
      <c r="D15" s="96">
        <v>8289660.1200000001</v>
      </c>
      <c r="E15" s="96">
        <v>811248.9238840451</v>
      </c>
      <c r="F15" s="96">
        <v>9100909.0438840445</v>
      </c>
      <c r="G15" s="165">
        <v>1359.93</v>
      </c>
      <c r="H15" s="166">
        <v>6591580.71</v>
      </c>
      <c r="I15" s="166">
        <v>2509328.3338840446</v>
      </c>
      <c r="J15" s="405">
        <f t="shared" si="0"/>
        <v>0.27572282304813861</v>
      </c>
      <c r="K15" s="168">
        <v>0</v>
      </c>
      <c r="L15" s="168">
        <v>0</v>
      </c>
      <c r="M15" s="168">
        <v>39010.788694602939</v>
      </c>
      <c r="N15" s="168">
        <v>59363.153025517749</v>
      </c>
      <c r="O15" s="168">
        <v>0</v>
      </c>
      <c r="P15" s="169">
        <v>-249245.69999999998</v>
      </c>
      <c r="Q15" s="169">
        <v>-455199.6460995652</v>
      </c>
      <c r="R15" s="169">
        <v>-328307.6518825799</v>
      </c>
      <c r="S15" s="170">
        <v>7028.15</v>
      </c>
      <c r="T15" s="31">
        <f t="shared" si="1"/>
        <v>1581977.4276220202</v>
      </c>
      <c r="U15" s="171">
        <v>1264211.9978376583</v>
      </c>
      <c r="V15" s="210">
        <f t="shared" si="3"/>
        <v>2846189.4254596783</v>
      </c>
      <c r="W15" s="210">
        <v>856836.92545529304</v>
      </c>
      <c r="X15" s="30">
        <f t="shared" si="2"/>
        <v>3703026.3509149714</v>
      </c>
      <c r="Y15" s="100">
        <f t="shared" si="4"/>
        <v>763.98315471734509</v>
      </c>
      <c r="Z15" s="355">
        <v>1</v>
      </c>
    </row>
    <row r="16" spans="1:26" s="174" customFormat="1">
      <c r="A16" s="100">
        <v>19</v>
      </c>
      <c r="B16" s="95" t="s">
        <v>14</v>
      </c>
      <c r="C16" s="96">
        <v>3955</v>
      </c>
      <c r="D16" s="96">
        <v>6957810.5499999998</v>
      </c>
      <c r="E16" s="96">
        <v>515102.2239600757</v>
      </c>
      <c r="F16" s="96">
        <v>7472912.7739600753</v>
      </c>
      <c r="G16" s="165">
        <v>1359.93</v>
      </c>
      <c r="H16" s="166">
        <v>5378523.1500000004</v>
      </c>
      <c r="I16" s="166">
        <v>2094389.623960075</v>
      </c>
      <c r="J16" s="405">
        <f t="shared" si="0"/>
        <v>0.28026416034964741</v>
      </c>
      <c r="K16" s="168">
        <v>0</v>
      </c>
      <c r="L16" s="168">
        <v>0</v>
      </c>
      <c r="M16" s="168">
        <v>33159.496576722122</v>
      </c>
      <c r="N16" s="168">
        <v>45417.020659937654</v>
      </c>
      <c r="O16" s="168">
        <v>0</v>
      </c>
      <c r="P16" s="169">
        <v>-206404.55</v>
      </c>
      <c r="Q16" s="169">
        <v>-90275.155369053187</v>
      </c>
      <c r="R16" s="169">
        <v>-365058.11083873111</v>
      </c>
      <c r="S16" s="170">
        <v>5734.75</v>
      </c>
      <c r="T16" s="31">
        <f t="shared" si="1"/>
        <v>1516963.0749889505</v>
      </c>
      <c r="U16" s="171">
        <v>1672274.6053625762</v>
      </c>
      <c r="V16" s="210">
        <f t="shared" si="3"/>
        <v>3189237.6803515265</v>
      </c>
      <c r="W16" s="210">
        <v>675406.34844782867</v>
      </c>
      <c r="X16" s="30">
        <f t="shared" si="2"/>
        <v>3864644.028799355</v>
      </c>
      <c r="Y16" s="100">
        <f t="shared" si="4"/>
        <v>977.15398958264348</v>
      </c>
      <c r="Z16" s="355">
        <v>2</v>
      </c>
    </row>
    <row r="17" spans="1:26" s="174" customFormat="1">
      <c r="A17" s="100">
        <v>20</v>
      </c>
      <c r="B17" s="95" t="s">
        <v>15</v>
      </c>
      <c r="C17" s="96">
        <v>16467</v>
      </c>
      <c r="D17" s="96">
        <v>25690328.099999998</v>
      </c>
      <c r="E17" s="96">
        <v>2282463.444117018</v>
      </c>
      <c r="F17" s="96">
        <v>27972791.544117015</v>
      </c>
      <c r="G17" s="165">
        <v>1359.93</v>
      </c>
      <c r="H17" s="166">
        <v>22393967.310000002</v>
      </c>
      <c r="I17" s="166">
        <v>5578824.2341170125</v>
      </c>
      <c r="J17" s="405">
        <f t="shared" si="0"/>
        <v>0.19943752218359845</v>
      </c>
      <c r="K17" s="168">
        <v>0</v>
      </c>
      <c r="L17" s="168">
        <v>0</v>
      </c>
      <c r="M17" s="168">
        <v>142409.78703914111</v>
      </c>
      <c r="N17" s="168">
        <v>180217.24568993325</v>
      </c>
      <c r="O17" s="168">
        <v>0</v>
      </c>
      <c r="P17" s="169">
        <v>-1383710.73</v>
      </c>
      <c r="Q17" s="169">
        <v>-1559634.2949535965</v>
      </c>
      <c r="R17" s="169">
        <v>-1707264.5085644324</v>
      </c>
      <c r="S17" s="170">
        <v>23877.149999999998</v>
      </c>
      <c r="T17" s="31">
        <f t="shared" si="1"/>
        <v>1274718.8833280588</v>
      </c>
      <c r="U17" s="171">
        <v>7582111.0112589402</v>
      </c>
      <c r="V17" s="210">
        <f t="shared" si="3"/>
        <v>8856829.894586999</v>
      </c>
      <c r="W17" s="210">
        <v>2828432.3627251177</v>
      </c>
      <c r="X17" s="30">
        <f t="shared" si="2"/>
        <v>11685262.257312117</v>
      </c>
      <c r="Y17" s="100">
        <f t="shared" si="4"/>
        <v>709.61694645728528</v>
      </c>
      <c r="Z17" s="355">
        <v>6</v>
      </c>
    </row>
    <row r="18" spans="1:26" s="174" customFormat="1">
      <c r="A18" s="100">
        <v>46</v>
      </c>
      <c r="B18" s="95" t="s">
        <v>16</v>
      </c>
      <c r="C18" s="96">
        <v>1362</v>
      </c>
      <c r="D18" s="96">
        <v>1534759.14</v>
      </c>
      <c r="E18" s="96">
        <v>973965.499344329</v>
      </c>
      <c r="F18" s="96">
        <v>2508724.639344329</v>
      </c>
      <c r="G18" s="165">
        <v>1359.93</v>
      </c>
      <c r="H18" s="166">
        <v>1852224.6600000001</v>
      </c>
      <c r="I18" s="166">
        <v>656499.97934432887</v>
      </c>
      <c r="J18" s="405">
        <f t="shared" si="0"/>
        <v>0.26168674275703263</v>
      </c>
      <c r="K18" s="168">
        <v>161658.92077200001</v>
      </c>
      <c r="L18" s="168">
        <v>0</v>
      </c>
      <c r="M18" s="168">
        <v>14379.615768924381</v>
      </c>
      <c r="N18" s="168">
        <v>17985.481096364652</v>
      </c>
      <c r="O18" s="168">
        <v>0</v>
      </c>
      <c r="P18" s="169">
        <v>-92682.565000000002</v>
      </c>
      <c r="Q18" s="169">
        <v>423169.38777901919</v>
      </c>
      <c r="R18" s="169">
        <v>341345.80526720308</v>
      </c>
      <c r="S18" s="170">
        <v>1974.8999999999999</v>
      </c>
      <c r="T18" s="31">
        <f t="shared" si="1"/>
        <v>1524331.5250278404</v>
      </c>
      <c r="U18" s="171">
        <v>395478.38149849745</v>
      </c>
      <c r="V18" s="210">
        <f t="shared" si="3"/>
        <v>1919809.9065263378</v>
      </c>
      <c r="W18" s="210">
        <v>297799.05825451529</v>
      </c>
      <c r="X18" s="30">
        <f t="shared" si="2"/>
        <v>2217608.9647808531</v>
      </c>
      <c r="Y18" s="100">
        <f t="shared" si="4"/>
        <v>1628.20041467023</v>
      </c>
      <c r="Z18" s="355">
        <v>10</v>
      </c>
    </row>
    <row r="19" spans="1:26" s="174" customFormat="1">
      <c r="A19" s="100">
        <v>47</v>
      </c>
      <c r="B19" s="95" t="s">
        <v>17</v>
      </c>
      <c r="C19" s="96">
        <v>1789</v>
      </c>
      <c r="D19" s="96">
        <v>2032781.0899999999</v>
      </c>
      <c r="E19" s="96">
        <v>1762323.754312929</v>
      </c>
      <c r="F19" s="96">
        <v>3795104.8443129286</v>
      </c>
      <c r="G19" s="165">
        <v>1359.93</v>
      </c>
      <c r="H19" s="166">
        <v>2432914.77</v>
      </c>
      <c r="I19" s="166">
        <v>1362190.0743129286</v>
      </c>
      <c r="J19" s="405">
        <f t="shared" si="0"/>
        <v>0.35893344985032727</v>
      </c>
      <c r="K19" s="168">
        <v>640735.6347060001</v>
      </c>
      <c r="L19" s="168">
        <v>161177.4</v>
      </c>
      <c r="M19" s="168">
        <v>19138.143893097644</v>
      </c>
      <c r="N19" s="168">
        <v>22689.034740660005</v>
      </c>
      <c r="O19" s="168">
        <v>0</v>
      </c>
      <c r="P19" s="169">
        <v>-86734.12999999999</v>
      </c>
      <c r="Q19" s="169">
        <v>-40129.627860742439</v>
      </c>
      <c r="R19" s="169">
        <v>668980.33645591384</v>
      </c>
      <c r="S19" s="170">
        <v>2594.0499999999997</v>
      </c>
      <c r="T19" s="31">
        <f t="shared" si="1"/>
        <v>2750640.9162478577</v>
      </c>
      <c r="U19" s="171">
        <v>637622.2629026043</v>
      </c>
      <c r="V19" s="210">
        <f t="shared" si="3"/>
        <v>3388263.1791504622</v>
      </c>
      <c r="W19" s="210">
        <v>393614.26622677181</v>
      </c>
      <c r="X19" s="30">
        <f t="shared" si="2"/>
        <v>3781877.4453772339</v>
      </c>
      <c r="Y19" s="100">
        <f t="shared" si="4"/>
        <v>2113.9616799201976</v>
      </c>
      <c r="Z19" s="355">
        <v>19</v>
      </c>
    </row>
    <row r="20" spans="1:26" s="174" customFormat="1">
      <c r="A20" s="100">
        <v>49</v>
      </c>
      <c r="B20" s="95" t="s">
        <v>18</v>
      </c>
      <c r="C20" s="96">
        <v>297132</v>
      </c>
      <c r="D20" s="96">
        <v>511008310.95000005</v>
      </c>
      <c r="E20" s="96">
        <v>141085851.21936321</v>
      </c>
      <c r="F20" s="96">
        <v>652094162.16936326</v>
      </c>
      <c r="G20" s="165">
        <v>1359.93</v>
      </c>
      <c r="H20" s="166">
        <v>404078720.75999999</v>
      </c>
      <c r="I20" s="166">
        <v>248015441.40936327</v>
      </c>
      <c r="J20" s="405">
        <f t="shared" si="0"/>
        <v>0.38033685286228369</v>
      </c>
      <c r="K20" s="168">
        <v>0</v>
      </c>
      <c r="L20" s="168">
        <v>0</v>
      </c>
      <c r="M20" s="168">
        <v>3505374.4782500011</v>
      </c>
      <c r="N20" s="168">
        <v>6235669.7794037703</v>
      </c>
      <c r="O20" s="168">
        <v>4653554.710272151</v>
      </c>
      <c r="P20" s="169">
        <v>-31170499.35565</v>
      </c>
      <c r="Q20" s="169">
        <v>85654835.328998104</v>
      </c>
      <c r="R20" s="169">
        <v>30661654.44133902</v>
      </c>
      <c r="S20" s="170">
        <v>430841.39999999997</v>
      </c>
      <c r="T20" s="31">
        <f t="shared" si="1"/>
        <v>347986872.19197631</v>
      </c>
      <c r="U20" s="171">
        <v>-23588332.759399064</v>
      </c>
      <c r="V20" s="210">
        <f t="shared" si="3"/>
        <v>324398539.43257725</v>
      </c>
      <c r="W20" s="210">
        <v>30338992.144750752</v>
      </c>
      <c r="X20" s="30">
        <f t="shared" si="2"/>
        <v>354737531.57732803</v>
      </c>
      <c r="Y20" s="100">
        <f t="shared" si="4"/>
        <v>1193.8718535106552</v>
      </c>
      <c r="Z20" s="355">
        <v>1</v>
      </c>
    </row>
    <row r="21" spans="1:26" s="174" customFormat="1">
      <c r="A21" s="100">
        <v>50</v>
      </c>
      <c r="B21" s="95" t="s">
        <v>19</v>
      </c>
      <c r="C21" s="96">
        <v>11417</v>
      </c>
      <c r="D21" s="96">
        <v>16319564.880000001</v>
      </c>
      <c r="E21" s="96">
        <v>2004933.7603068068</v>
      </c>
      <c r="F21" s="96">
        <v>18324498.640306808</v>
      </c>
      <c r="G21" s="165">
        <v>1359.93</v>
      </c>
      <c r="H21" s="166">
        <v>15526320.810000001</v>
      </c>
      <c r="I21" s="166">
        <v>2798177.8303068075</v>
      </c>
      <c r="J21" s="405">
        <f t="shared" si="0"/>
        <v>0.15270146732156145</v>
      </c>
      <c r="K21" s="168">
        <v>0</v>
      </c>
      <c r="L21" s="168">
        <v>0</v>
      </c>
      <c r="M21" s="168">
        <v>123570.74827247433</v>
      </c>
      <c r="N21" s="168">
        <v>120663.23968408135</v>
      </c>
      <c r="O21" s="168">
        <v>0</v>
      </c>
      <c r="P21" s="169">
        <v>-601572.87750000006</v>
      </c>
      <c r="Q21" s="169">
        <v>92375.646514763721</v>
      </c>
      <c r="R21" s="169">
        <v>60286.297986327292</v>
      </c>
      <c r="S21" s="170">
        <v>16554.649999999998</v>
      </c>
      <c r="T21" s="31">
        <f t="shared" si="1"/>
        <v>2610055.5352644543</v>
      </c>
      <c r="U21" s="171">
        <v>3558724.2063398557</v>
      </c>
      <c r="V21" s="210">
        <f t="shared" si="3"/>
        <v>6168779.7416043095</v>
      </c>
      <c r="W21" s="210">
        <v>2051618.9558423362</v>
      </c>
      <c r="X21" s="30">
        <f t="shared" si="2"/>
        <v>8220398.6974466462</v>
      </c>
      <c r="Y21" s="100">
        <f t="shared" si="4"/>
        <v>720.01390010043326</v>
      </c>
      <c r="Z21" s="355">
        <v>4</v>
      </c>
    </row>
    <row r="22" spans="1:26" s="174" customFormat="1">
      <c r="A22" s="100">
        <v>51</v>
      </c>
      <c r="B22" s="95" t="s">
        <v>20</v>
      </c>
      <c r="C22" s="96">
        <v>9334</v>
      </c>
      <c r="D22" s="96">
        <v>14935805.92</v>
      </c>
      <c r="E22" s="96">
        <v>1544490.708029974</v>
      </c>
      <c r="F22" s="96">
        <v>16480296.628029974</v>
      </c>
      <c r="G22" s="165">
        <v>1359.93</v>
      </c>
      <c r="H22" s="166">
        <v>12693586.620000001</v>
      </c>
      <c r="I22" s="166">
        <v>3786710.0080299731</v>
      </c>
      <c r="J22" s="405">
        <f t="shared" si="0"/>
        <v>0.22977195699193126</v>
      </c>
      <c r="K22" s="168">
        <v>0</v>
      </c>
      <c r="L22" s="168">
        <v>0</v>
      </c>
      <c r="M22" s="168">
        <v>118374.61624666958</v>
      </c>
      <c r="N22" s="168">
        <v>187230.95399691132</v>
      </c>
      <c r="O22" s="168">
        <v>0</v>
      </c>
      <c r="P22" s="169">
        <v>-440098.90249999997</v>
      </c>
      <c r="Q22" s="169">
        <v>-3965481.1848943904</v>
      </c>
      <c r="R22" s="169">
        <v>-4472680.0518201273</v>
      </c>
      <c r="S22" s="169">
        <v>13534.3</v>
      </c>
      <c r="T22" s="31">
        <f t="shared" si="1"/>
        <v>-4772410.2609409634</v>
      </c>
      <c r="U22" s="171">
        <v>-161278.3590565139</v>
      </c>
      <c r="V22" s="210">
        <f t="shared" si="3"/>
        <v>-4933688.6199974772</v>
      </c>
      <c r="W22" s="210">
        <v>1756200.2282702392</v>
      </c>
      <c r="X22" s="30">
        <f t="shared" si="2"/>
        <v>-3177488.391727238</v>
      </c>
      <c r="Y22" s="100">
        <f t="shared" si="4"/>
        <v>-340.42086905155753</v>
      </c>
      <c r="Z22" s="355">
        <v>4</v>
      </c>
    </row>
    <row r="23" spans="1:26" s="174" customFormat="1">
      <c r="A23" s="100">
        <v>52</v>
      </c>
      <c r="B23" s="95" t="s">
        <v>21</v>
      </c>
      <c r="C23" s="96">
        <v>2404</v>
      </c>
      <c r="D23" s="96">
        <v>3729477.4299999997</v>
      </c>
      <c r="E23" s="96">
        <v>556384.22461047361</v>
      </c>
      <c r="F23" s="96">
        <v>4285861.6546104737</v>
      </c>
      <c r="G23" s="165">
        <v>1359.93</v>
      </c>
      <c r="H23" s="166">
        <v>3269271.72</v>
      </c>
      <c r="I23" s="166">
        <v>1016589.9346104735</v>
      </c>
      <c r="J23" s="405">
        <f t="shared" si="0"/>
        <v>0.23719616183058237</v>
      </c>
      <c r="K23" s="168">
        <v>113941.66199200001</v>
      </c>
      <c r="L23" s="168">
        <v>0</v>
      </c>
      <c r="M23" s="168">
        <v>26604.399097326423</v>
      </c>
      <c r="N23" s="168">
        <v>32847.294573283289</v>
      </c>
      <c r="O23" s="168">
        <v>0</v>
      </c>
      <c r="P23" s="169">
        <v>-103022.66500000001</v>
      </c>
      <c r="Q23" s="169">
        <v>586767.76662889076</v>
      </c>
      <c r="R23" s="169">
        <v>293419.35851192137</v>
      </c>
      <c r="S23" s="170">
        <v>3485.7999999999997</v>
      </c>
      <c r="T23" s="31">
        <f t="shared" si="1"/>
        <v>1970633.5504138954</v>
      </c>
      <c r="U23" s="171">
        <v>1161900.5448695265</v>
      </c>
      <c r="V23" s="210">
        <f t="shared" si="3"/>
        <v>3132534.0952834217</v>
      </c>
      <c r="W23" s="210">
        <v>542872.63666845486</v>
      </c>
      <c r="X23" s="30">
        <f t="shared" si="2"/>
        <v>3675406.7319518765</v>
      </c>
      <c r="Y23" s="100">
        <f t="shared" si="4"/>
        <v>1528.8713527254063</v>
      </c>
      <c r="Z23" s="355">
        <v>14</v>
      </c>
    </row>
    <row r="24" spans="1:26" s="174" customFormat="1">
      <c r="A24" s="100">
        <v>61</v>
      </c>
      <c r="B24" s="95" t="s">
        <v>22</v>
      </c>
      <c r="C24" s="96">
        <v>16573</v>
      </c>
      <c r="D24" s="96">
        <v>19151057.830000002</v>
      </c>
      <c r="E24" s="96">
        <v>3650915.7718336629</v>
      </c>
      <c r="F24" s="96">
        <v>22801973.601833664</v>
      </c>
      <c r="G24" s="165">
        <v>1359.93</v>
      </c>
      <c r="H24" s="166">
        <v>22538119.890000001</v>
      </c>
      <c r="I24" s="166">
        <v>263853.71183366328</v>
      </c>
      <c r="J24" s="405">
        <f t="shared" si="0"/>
        <v>1.1571529572003582E-2</v>
      </c>
      <c r="K24" s="168">
        <v>0</v>
      </c>
      <c r="L24" s="168">
        <v>0</v>
      </c>
      <c r="M24" s="168">
        <v>269440.81979515002</v>
      </c>
      <c r="N24" s="168">
        <v>250335.49509176321</v>
      </c>
      <c r="O24" s="168">
        <v>0</v>
      </c>
      <c r="P24" s="169">
        <v>-1614018.0574999999</v>
      </c>
      <c r="Q24" s="169">
        <v>1336798.4277311836</v>
      </c>
      <c r="R24" s="169">
        <v>1992799.1365088173</v>
      </c>
      <c r="S24" s="170">
        <v>24030.85</v>
      </c>
      <c r="T24" s="31">
        <f t="shared" si="1"/>
        <v>2523240.3834605776</v>
      </c>
      <c r="U24" s="171">
        <v>5988693.3571983296</v>
      </c>
      <c r="V24" s="210">
        <f t="shared" si="3"/>
        <v>8511933.7406589072</v>
      </c>
      <c r="W24" s="210">
        <v>2999580.879874473</v>
      </c>
      <c r="X24" s="30">
        <f t="shared" si="2"/>
        <v>11511514.620533381</v>
      </c>
      <c r="Y24" s="100">
        <f t="shared" si="4"/>
        <v>694.59449831251925</v>
      </c>
      <c r="Z24" s="355">
        <v>5</v>
      </c>
    </row>
    <row r="25" spans="1:26" s="174" customFormat="1">
      <c r="A25" s="100">
        <v>69</v>
      </c>
      <c r="B25" s="95" t="s">
        <v>23</v>
      </c>
      <c r="C25" s="96">
        <v>6802</v>
      </c>
      <c r="D25" s="96">
        <v>11546990.84</v>
      </c>
      <c r="E25" s="96">
        <v>1294490.0825655174</v>
      </c>
      <c r="F25" s="96">
        <v>12841480.922565518</v>
      </c>
      <c r="G25" s="165">
        <v>1359.93</v>
      </c>
      <c r="H25" s="166">
        <v>9250243.8600000013</v>
      </c>
      <c r="I25" s="166">
        <v>3591237.0625655167</v>
      </c>
      <c r="J25" s="405">
        <f t="shared" si="0"/>
        <v>0.27965910506901615</v>
      </c>
      <c r="K25" s="168">
        <v>328723.96789200004</v>
      </c>
      <c r="L25" s="168">
        <v>0</v>
      </c>
      <c r="M25" s="168">
        <v>92537.242817501712</v>
      </c>
      <c r="N25" s="168">
        <v>109281.03431769395</v>
      </c>
      <c r="O25" s="168">
        <v>0</v>
      </c>
      <c r="P25" s="169">
        <v>-397090.90500000003</v>
      </c>
      <c r="Q25" s="169">
        <v>-1346132.7263176125</v>
      </c>
      <c r="R25" s="169">
        <v>-1618806.7812533176</v>
      </c>
      <c r="S25" s="170">
        <v>9862.9</v>
      </c>
      <c r="T25" s="31">
        <f t="shared" si="1"/>
        <v>769611.79502178216</v>
      </c>
      <c r="U25" s="171">
        <v>3717894.4496111902</v>
      </c>
      <c r="V25" s="210">
        <f t="shared" si="3"/>
        <v>4487506.2446329724</v>
      </c>
      <c r="W25" s="210">
        <v>1336508.2595691541</v>
      </c>
      <c r="X25" s="30">
        <f t="shared" si="2"/>
        <v>5824014.5042021265</v>
      </c>
      <c r="Y25" s="100">
        <f t="shared" si="4"/>
        <v>856.22089153221498</v>
      </c>
      <c r="Z25" s="355">
        <v>17</v>
      </c>
    </row>
    <row r="26" spans="1:26" s="174" customFormat="1">
      <c r="A26" s="100">
        <v>71</v>
      </c>
      <c r="B26" s="95" t="s">
        <v>24</v>
      </c>
      <c r="C26" s="96">
        <v>6613</v>
      </c>
      <c r="D26" s="96">
        <v>12191877.719999999</v>
      </c>
      <c r="E26" s="96">
        <v>1595801.5030193822</v>
      </c>
      <c r="F26" s="96">
        <v>13787679.22301938</v>
      </c>
      <c r="G26" s="165">
        <v>1359.93</v>
      </c>
      <c r="H26" s="166">
        <v>8993217.0899999999</v>
      </c>
      <c r="I26" s="166">
        <v>4794462.1330193803</v>
      </c>
      <c r="J26" s="405">
        <f t="shared" si="0"/>
        <v>0.34773525373398084</v>
      </c>
      <c r="K26" s="168">
        <v>272598.8684406667</v>
      </c>
      <c r="L26" s="168">
        <v>0</v>
      </c>
      <c r="M26" s="168">
        <v>90058.28917560511</v>
      </c>
      <c r="N26" s="168">
        <v>99763.673706570829</v>
      </c>
      <c r="O26" s="168">
        <v>0</v>
      </c>
      <c r="P26" s="169">
        <v>-384963.04</v>
      </c>
      <c r="Q26" s="169">
        <v>116196.85905073934</v>
      </c>
      <c r="R26" s="169">
        <v>-570776.7071980047</v>
      </c>
      <c r="S26" s="170">
        <v>9588.85</v>
      </c>
      <c r="T26" s="31">
        <f t="shared" si="1"/>
        <v>4426928.9261949575</v>
      </c>
      <c r="U26" s="171">
        <v>3923936.3797591394</v>
      </c>
      <c r="V26" s="210">
        <f t="shared" si="3"/>
        <v>8350865.3059540968</v>
      </c>
      <c r="W26" s="210">
        <v>1315169.600689288</v>
      </c>
      <c r="X26" s="30">
        <f t="shared" si="2"/>
        <v>9666034.9066433851</v>
      </c>
      <c r="Y26" s="100">
        <f t="shared" si="4"/>
        <v>1461.6716931261735</v>
      </c>
      <c r="Z26" s="355">
        <v>17</v>
      </c>
    </row>
    <row r="27" spans="1:26" s="174" customFormat="1">
      <c r="A27" s="100">
        <v>72</v>
      </c>
      <c r="B27" s="95" t="s">
        <v>25</v>
      </c>
      <c r="C27" s="96">
        <v>950</v>
      </c>
      <c r="D27" s="96">
        <v>1136400.1299999999</v>
      </c>
      <c r="E27" s="96">
        <v>1375428.0078845066</v>
      </c>
      <c r="F27" s="96">
        <v>2511828.1378845065</v>
      </c>
      <c r="G27" s="165">
        <v>1359.93</v>
      </c>
      <c r="H27" s="166">
        <v>1291933.5</v>
      </c>
      <c r="I27" s="166">
        <v>1219894.6378845065</v>
      </c>
      <c r="J27" s="405">
        <f t="shared" si="0"/>
        <v>0.48566007342839834</v>
      </c>
      <c r="K27" s="168">
        <v>58109.15603333334</v>
      </c>
      <c r="L27" s="168">
        <v>0</v>
      </c>
      <c r="M27" s="168">
        <v>8291.8421836236248</v>
      </c>
      <c r="N27" s="168">
        <v>12441.268654286556</v>
      </c>
      <c r="O27" s="168">
        <v>0</v>
      </c>
      <c r="P27" s="169">
        <v>-42471.32</v>
      </c>
      <c r="Q27" s="169">
        <v>-18543.602143970566</v>
      </c>
      <c r="R27" s="169">
        <v>20153.898237397832</v>
      </c>
      <c r="S27" s="170">
        <v>1377.5</v>
      </c>
      <c r="T27" s="31">
        <f t="shared" si="1"/>
        <v>1259253.3808491773</v>
      </c>
      <c r="U27" s="171">
        <v>286639.08822049748</v>
      </c>
      <c r="V27" s="210">
        <f t="shared" si="3"/>
        <v>1545892.4690696746</v>
      </c>
      <c r="W27" s="210">
        <v>167452.93977161229</v>
      </c>
      <c r="X27" s="30">
        <f t="shared" si="2"/>
        <v>1713345.4088412868</v>
      </c>
      <c r="Y27" s="100">
        <f t="shared" si="4"/>
        <v>1803.5214829908282</v>
      </c>
      <c r="Z27" s="355">
        <v>17</v>
      </c>
    </row>
    <row r="28" spans="1:26" s="174" customFormat="1">
      <c r="A28" s="100">
        <v>74</v>
      </c>
      <c r="B28" s="95" t="s">
        <v>26</v>
      </c>
      <c r="C28" s="96">
        <v>1083</v>
      </c>
      <c r="D28" s="96">
        <v>1415469.1300000001</v>
      </c>
      <c r="E28" s="96">
        <v>466424.21528055181</v>
      </c>
      <c r="F28" s="96">
        <v>1881893.3452805518</v>
      </c>
      <c r="G28" s="165">
        <v>1359.93</v>
      </c>
      <c r="H28" s="166">
        <v>1472804.1900000002</v>
      </c>
      <c r="I28" s="166">
        <v>409089.15528055164</v>
      </c>
      <c r="J28" s="405">
        <f t="shared" si="0"/>
        <v>0.21738168972565489</v>
      </c>
      <c r="K28" s="168">
        <v>147266.72771400004</v>
      </c>
      <c r="L28" s="168">
        <v>0</v>
      </c>
      <c r="M28" s="168">
        <v>12055.490841705152</v>
      </c>
      <c r="N28" s="168">
        <v>12200.635251830063</v>
      </c>
      <c r="O28" s="168">
        <v>0</v>
      </c>
      <c r="P28" s="169">
        <v>-51234.104999999996</v>
      </c>
      <c r="Q28" s="169">
        <v>124876.83825200844</v>
      </c>
      <c r="R28" s="169">
        <v>28154.534898044585</v>
      </c>
      <c r="S28" s="170">
        <v>1570.35</v>
      </c>
      <c r="T28" s="31">
        <f t="shared" si="1"/>
        <v>683979.62723813998</v>
      </c>
      <c r="U28" s="171">
        <v>462782.50187502179</v>
      </c>
      <c r="V28" s="210">
        <f t="shared" si="3"/>
        <v>1146762.1291131617</v>
      </c>
      <c r="W28" s="210">
        <v>266016.3830524318</v>
      </c>
      <c r="X28" s="30">
        <f t="shared" si="2"/>
        <v>1412778.5121655934</v>
      </c>
      <c r="Y28" s="100">
        <f t="shared" si="4"/>
        <v>1304.5046280384058</v>
      </c>
      <c r="Z28" s="355">
        <v>16</v>
      </c>
    </row>
    <row r="29" spans="1:26" s="174" customFormat="1">
      <c r="A29" s="100">
        <v>75</v>
      </c>
      <c r="B29" s="95" t="s">
        <v>27</v>
      </c>
      <c r="C29" s="96">
        <v>19702</v>
      </c>
      <c r="D29" s="96">
        <v>24113271.370000001</v>
      </c>
      <c r="E29" s="96">
        <v>4565423.8987725135</v>
      </c>
      <c r="F29" s="96">
        <v>28678695.268772513</v>
      </c>
      <c r="G29" s="165">
        <v>1359.93</v>
      </c>
      <c r="H29" s="166">
        <v>26793340.859999999</v>
      </c>
      <c r="I29" s="166">
        <v>1885354.4087725133</v>
      </c>
      <c r="J29" s="405">
        <f t="shared" si="0"/>
        <v>6.5740592140027615E-2</v>
      </c>
      <c r="K29" s="168">
        <v>0</v>
      </c>
      <c r="L29" s="168">
        <v>0</v>
      </c>
      <c r="M29" s="168">
        <v>206458.34809381561</v>
      </c>
      <c r="N29" s="168">
        <v>352533.3793065371</v>
      </c>
      <c r="O29" s="168">
        <v>0</v>
      </c>
      <c r="P29" s="169">
        <v>-1321833.925</v>
      </c>
      <c r="Q29" s="169">
        <v>-1014078.494076492</v>
      </c>
      <c r="R29" s="169">
        <v>986290.50451448536</v>
      </c>
      <c r="S29" s="170">
        <v>28567.899999999998</v>
      </c>
      <c r="T29" s="31">
        <f t="shared" si="1"/>
        <v>1123292.1216108594</v>
      </c>
      <c r="U29" s="171">
        <v>-171272.41222516191</v>
      </c>
      <c r="V29" s="210">
        <f t="shared" si="3"/>
        <v>952019.7093856975</v>
      </c>
      <c r="W29" s="210">
        <v>3275071.3652941631</v>
      </c>
      <c r="X29" s="30">
        <f t="shared" si="2"/>
        <v>4227091.0746798608</v>
      </c>
      <c r="Y29" s="100">
        <f t="shared" si="4"/>
        <v>214.551369134091</v>
      </c>
      <c r="Z29" s="355">
        <v>8</v>
      </c>
    </row>
    <row r="30" spans="1:26" s="174" customFormat="1">
      <c r="A30" s="100">
        <v>77</v>
      </c>
      <c r="B30" s="95" t="s">
        <v>28</v>
      </c>
      <c r="C30" s="96">
        <v>4683</v>
      </c>
      <c r="D30" s="96">
        <v>6334099.3700000001</v>
      </c>
      <c r="E30" s="96">
        <v>998216.14893149259</v>
      </c>
      <c r="F30" s="96">
        <v>7332315.5189314932</v>
      </c>
      <c r="G30" s="165">
        <v>1359.93</v>
      </c>
      <c r="H30" s="166">
        <v>6368552.1900000004</v>
      </c>
      <c r="I30" s="166">
        <v>963763.32893149275</v>
      </c>
      <c r="J30" s="405">
        <f t="shared" si="0"/>
        <v>0.13144051513374289</v>
      </c>
      <c r="K30" s="168">
        <v>191626.240162</v>
      </c>
      <c r="L30" s="168">
        <v>0</v>
      </c>
      <c r="M30" s="168">
        <v>48383.109232382565</v>
      </c>
      <c r="N30" s="168">
        <v>74134.393463607834</v>
      </c>
      <c r="O30" s="168">
        <v>0</v>
      </c>
      <c r="P30" s="169">
        <v>-314220.02499999997</v>
      </c>
      <c r="Q30" s="169">
        <v>62638.926461373107</v>
      </c>
      <c r="R30" s="169">
        <v>44096.0499229294</v>
      </c>
      <c r="S30" s="170">
        <v>6790.3499999999995</v>
      </c>
      <c r="T30" s="31">
        <f t="shared" si="1"/>
        <v>1077212.3731737856</v>
      </c>
      <c r="U30" s="171">
        <v>2693101.7260296349</v>
      </c>
      <c r="V30" s="210">
        <f t="shared" si="3"/>
        <v>3770314.0992034208</v>
      </c>
      <c r="W30" s="210">
        <v>1053282.9444049101</v>
      </c>
      <c r="X30" s="30">
        <f t="shared" si="2"/>
        <v>4823597.0436083311</v>
      </c>
      <c r="Y30" s="100">
        <f t="shared" si="4"/>
        <v>1030.0228579133741</v>
      </c>
      <c r="Z30" s="355">
        <v>13</v>
      </c>
    </row>
    <row r="31" spans="1:26" s="174" customFormat="1">
      <c r="A31" s="100">
        <v>78</v>
      </c>
      <c r="B31" s="95" t="s">
        <v>29</v>
      </c>
      <c r="C31" s="96">
        <v>7979</v>
      </c>
      <c r="D31" s="96">
        <v>9107498.209999999</v>
      </c>
      <c r="E31" s="96">
        <v>2682200.755308751</v>
      </c>
      <c r="F31" s="96">
        <v>11789698.96530875</v>
      </c>
      <c r="G31" s="165">
        <v>1359.93</v>
      </c>
      <c r="H31" s="166">
        <v>10850881.470000001</v>
      </c>
      <c r="I31" s="166">
        <v>938817.49530874938</v>
      </c>
      <c r="J31" s="405">
        <f t="shared" si="0"/>
        <v>7.9630319490872903E-2</v>
      </c>
      <c r="K31" s="168">
        <v>485913.89762266667</v>
      </c>
      <c r="L31" s="168">
        <v>0</v>
      </c>
      <c r="M31" s="168">
        <v>114066.473146278</v>
      </c>
      <c r="N31" s="168">
        <v>140243.8424859856</v>
      </c>
      <c r="O31" s="168">
        <v>0</v>
      </c>
      <c r="P31" s="169">
        <v>-561788.42500000005</v>
      </c>
      <c r="Q31" s="169">
        <v>-1543134.5041248978</v>
      </c>
      <c r="R31" s="169">
        <v>-347526.20240419992</v>
      </c>
      <c r="S31" s="170">
        <v>11569.55</v>
      </c>
      <c r="T31" s="31">
        <f t="shared" si="1"/>
        <v>-761837.8729654178</v>
      </c>
      <c r="U31" s="171">
        <v>-53170.74999094852</v>
      </c>
      <c r="V31" s="210">
        <f t="shared" si="3"/>
        <v>-815008.62295636628</v>
      </c>
      <c r="W31" s="210">
        <v>1261425.5804886834</v>
      </c>
      <c r="X31" s="30">
        <f t="shared" si="2"/>
        <v>446416.95753231714</v>
      </c>
      <c r="Y31" s="100">
        <f t="shared" si="4"/>
        <v>55.948985779210069</v>
      </c>
      <c r="Z31" s="355">
        <v>1</v>
      </c>
    </row>
    <row r="32" spans="1:26" s="174" customFormat="1">
      <c r="A32" s="100">
        <v>79</v>
      </c>
      <c r="B32" s="95" t="s">
        <v>30</v>
      </c>
      <c r="C32" s="96">
        <v>6785</v>
      </c>
      <c r="D32" s="96">
        <v>8615530.7699999996</v>
      </c>
      <c r="E32" s="96">
        <v>1196601.379270463</v>
      </c>
      <c r="F32" s="96">
        <v>9812132.1492704619</v>
      </c>
      <c r="G32" s="165">
        <v>1359.93</v>
      </c>
      <c r="H32" s="166">
        <v>9227125.0500000007</v>
      </c>
      <c r="I32" s="166">
        <v>585007.09927046113</v>
      </c>
      <c r="J32" s="405">
        <f t="shared" si="0"/>
        <v>5.9620792950078313E-2</v>
      </c>
      <c r="K32" s="168">
        <v>0</v>
      </c>
      <c r="L32" s="168">
        <v>0</v>
      </c>
      <c r="M32" s="168">
        <v>130085.75984883904</v>
      </c>
      <c r="N32" s="168">
        <v>111538.80928946847</v>
      </c>
      <c r="O32" s="168">
        <v>0</v>
      </c>
      <c r="P32" s="169">
        <v>-534842.53500000003</v>
      </c>
      <c r="Q32" s="169">
        <v>-870011.97962409223</v>
      </c>
      <c r="R32" s="169">
        <v>-833475.17045262607</v>
      </c>
      <c r="S32" s="170">
        <v>9838.25</v>
      </c>
      <c r="T32" s="31">
        <f t="shared" si="1"/>
        <v>-1401859.7666679495</v>
      </c>
      <c r="U32" s="171">
        <v>-482305.50769093074</v>
      </c>
      <c r="V32" s="210">
        <f t="shared" si="3"/>
        <v>-1884165.2743588802</v>
      </c>
      <c r="W32" s="210">
        <v>1100024.7737265781</v>
      </c>
      <c r="X32" s="30">
        <f t="shared" si="2"/>
        <v>-784140.50063230214</v>
      </c>
      <c r="Y32" s="100">
        <f t="shared" si="4"/>
        <v>-115.56971269451763</v>
      </c>
      <c r="Z32" s="355">
        <v>4</v>
      </c>
    </row>
    <row r="33" spans="1:26" s="174" customFormat="1">
      <c r="A33" s="100">
        <v>81</v>
      </c>
      <c r="B33" s="95" t="s">
        <v>31</v>
      </c>
      <c r="C33" s="96">
        <v>2621</v>
      </c>
      <c r="D33" s="96">
        <v>2353664.9099999997</v>
      </c>
      <c r="E33" s="96">
        <v>835178.90188098315</v>
      </c>
      <c r="F33" s="96">
        <v>3188843.8118809829</v>
      </c>
      <c r="G33" s="165">
        <v>1359.93</v>
      </c>
      <c r="H33" s="166">
        <v>3564376.5300000003</v>
      </c>
      <c r="I33" s="166">
        <v>-375532.71811901731</v>
      </c>
      <c r="J33" s="405">
        <f t="shared" si="0"/>
        <v>-0.11776453795568753</v>
      </c>
      <c r="K33" s="168">
        <v>240885.44253000003</v>
      </c>
      <c r="L33" s="168">
        <v>0</v>
      </c>
      <c r="M33" s="168">
        <v>33488.919589317862</v>
      </c>
      <c r="N33" s="168">
        <v>48516.129404364619</v>
      </c>
      <c r="O33" s="168">
        <v>0</v>
      </c>
      <c r="P33" s="169">
        <v>-170716.36499999999</v>
      </c>
      <c r="Q33" s="169">
        <v>290115.99736029241</v>
      </c>
      <c r="R33" s="169">
        <v>412654.12146636535</v>
      </c>
      <c r="S33" s="170">
        <v>3800.45</v>
      </c>
      <c r="T33" s="31">
        <f t="shared" si="1"/>
        <v>483211.9772313229</v>
      </c>
      <c r="U33" s="171">
        <v>266278.30742711219</v>
      </c>
      <c r="V33" s="210">
        <f t="shared" si="3"/>
        <v>749490.28465843503</v>
      </c>
      <c r="W33" s="210">
        <v>631328.84751136741</v>
      </c>
      <c r="X33" s="30">
        <f t="shared" si="2"/>
        <v>1380819.1321698024</v>
      </c>
      <c r="Y33" s="100">
        <f t="shared" si="4"/>
        <v>526.82912330019167</v>
      </c>
      <c r="Z33" s="355">
        <v>7</v>
      </c>
    </row>
    <row r="34" spans="1:26" s="174" customFormat="1">
      <c r="A34" s="100">
        <v>82</v>
      </c>
      <c r="B34" s="95" t="s">
        <v>32</v>
      </c>
      <c r="C34" s="96">
        <v>9405</v>
      </c>
      <c r="D34" s="96">
        <v>15269203.49</v>
      </c>
      <c r="E34" s="96">
        <v>1171297.6166123943</v>
      </c>
      <c r="F34" s="96">
        <v>16440501.106612395</v>
      </c>
      <c r="G34" s="165">
        <v>1359.93</v>
      </c>
      <c r="H34" s="166">
        <v>12790141.65</v>
      </c>
      <c r="I34" s="166">
        <v>3650359.4566123951</v>
      </c>
      <c r="J34" s="405">
        <f t="shared" si="0"/>
        <v>0.22203456165604435</v>
      </c>
      <c r="K34" s="168">
        <v>0</v>
      </c>
      <c r="L34" s="168">
        <v>0</v>
      </c>
      <c r="M34" s="168">
        <v>83138.317027644953</v>
      </c>
      <c r="N34" s="168">
        <v>161280.89786749988</v>
      </c>
      <c r="O34" s="168">
        <v>0</v>
      </c>
      <c r="P34" s="169">
        <v>-494231.67000000004</v>
      </c>
      <c r="Q34" s="169">
        <v>348473.04083571001</v>
      </c>
      <c r="R34" s="169">
        <v>97994.88333825834</v>
      </c>
      <c r="S34" s="170">
        <v>13637.25</v>
      </c>
      <c r="T34" s="31">
        <f t="shared" si="1"/>
        <v>3860652.1756815081</v>
      </c>
      <c r="U34" s="171">
        <v>2303150.1003213162</v>
      </c>
      <c r="V34" s="210">
        <f t="shared" si="3"/>
        <v>6163802.2760028243</v>
      </c>
      <c r="W34" s="210">
        <v>1435740.9737023003</v>
      </c>
      <c r="X34" s="30">
        <f t="shared" si="2"/>
        <v>7599543.2497051246</v>
      </c>
      <c r="Y34" s="100">
        <f t="shared" si="4"/>
        <v>808.03224345615365</v>
      </c>
      <c r="Z34" s="355">
        <v>5</v>
      </c>
    </row>
    <row r="35" spans="1:26" s="174" customFormat="1">
      <c r="A35" s="100">
        <v>86</v>
      </c>
      <c r="B35" s="95" t="s">
        <v>33</v>
      </c>
      <c r="C35" s="96">
        <v>8143</v>
      </c>
      <c r="D35" s="96">
        <v>13010539.120000001</v>
      </c>
      <c r="E35" s="96">
        <v>1351984.1827461827</v>
      </c>
      <c r="F35" s="96">
        <v>14362523.302746184</v>
      </c>
      <c r="G35" s="165">
        <v>1359.93</v>
      </c>
      <c r="H35" s="166">
        <v>11073909.99</v>
      </c>
      <c r="I35" s="166">
        <v>3288613.3127461839</v>
      </c>
      <c r="J35" s="405">
        <f t="shared" si="0"/>
        <v>0.22897183478319474</v>
      </c>
      <c r="K35" s="168">
        <v>0</v>
      </c>
      <c r="L35" s="168">
        <v>0</v>
      </c>
      <c r="M35" s="168">
        <v>53837.711654590377</v>
      </c>
      <c r="N35" s="168">
        <v>121924.75355272843</v>
      </c>
      <c r="O35" s="168">
        <v>0</v>
      </c>
      <c r="P35" s="169">
        <v>-469812.32499999995</v>
      </c>
      <c r="Q35" s="169">
        <v>246262.38394632383</v>
      </c>
      <c r="R35" s="169">
        <v>-45427.468053555327</v>
      </c>
      <c r="S35" s="170">
        <v>11807.35</v>
      </c>
      <c r="T35" s="31">
        <f t="shared" si="1"/>
        <v>3207205.7188462713</v>
      </c>
      <c r="U35" s="171">
        <v>2869047.2596968873</v>
      </c>
      <c r="V35" s="210">
        <f t="shared" si="3"/>
        <v>6076252.9785431586</v>
      </c>
      <c r="W35" s="210">
        <v>1457857.8095322696</v>
      </c>
      <c r="X35" s="30">
        <f t="shared" si="2"/>
        <v>7534110.7880754285</v>
      </c>
      <c r="Y35" s="100">
        <f t="shared" si="4"/>
        <v>925.22544370323328</v>
      </c>
      <c r="Z35" s="355">
        <v>5</v>
      </c>
    </row>
    <row r="36" spans="1:26" s="174" customFormat="1">
      <c r="A36" s="100">
        <v>90</v>
      </c>
      <c r="B36" s="95" t="s">
        <v>34</v>
      </c>
      <c r="C36" s="96">
        <v>3136</v>
      </c>
      <c r="D36" s="96">
        <v>3026291.37</v>
      </c>
      <c r="E36" s="96">
        <v>1312504.497856193</v>
      </c>
      <c r="F36" s="96">
        <v>4338795.8678561933</v>
      </c>
      <c r="G36" s="165">
        <v>1359.93</v>
      </c>
      <c r="H36" s="166">
        <v>4264740.4800000004</v>
      </c>
      <c r="I36" s="166">
        <v>74055.387856192887</v>
      </c>
      <c r="J36" s="405">
        <f t="shared" si="0"/>
        <v>1.7068188988753643E-2</v>
      </c>
      <c r="K36" s="168">
        <v>975751.12767999992</v>
      </c>
      <c r="L36" s="168">
        <v>0</v>
      </c>
      <c r="M36" s="168">
        <v>39068.926088338594</v>
      </c>
      <c r="N36" s="168">
        <v>56633.420558148864</v>
      </c>
      <c r="O36" s="168">
        <v>0</v>
      </c>
      <c r="P36" s="169">
        <v>-203223.9725</v>
      </c>
      <c r="Q36" s="169">
        <v>94114.218245721509</v>
      </c>
      <c r="R36" s="169">
        <v>-675256.10001324408</v>
      </c>
      <c r="S36" s="170">
        <v>4547.2</v>
      </c>
      <c r="T36" s="31">
        <f t="shared" si="1"/>
        <v>365690.20791515772</v>
      </c>
      <c r="U36" s="171">
        <v>-11568.74731487914</v>
      </c>
      <c r="V36" s="210">
        <f t="shared" si="3"/>
        <v>354121.46060027857</v>
      </c>
      <c r="W36" s="210">
        <v>718451.78724117798</v>
      </c>
      <c r="X36" s="30">
        <f t="shared" si="2"/>
        <v>1072573.2478414564</v>
      </c>
      <c r="Y36" s="100">
        <f t="shared" si="4"/>
        <v>342.0195305616889</v>
      </c>
      <c r="Z36" s="355">
        <v>12</v>
      </c>
    </row>
    <row r="37" spans="1:26" s="174" customFormat="1">
      <c r="A37" s="100">
        <v>91</v>
      </c>
      <c r="B37" s="95" t="s">
        <v>35</v>
      </c>
      <c r="C37" s="96">
        <v>658457</v>
      </c>
      <c r="D37" s="96">
        <v>876452932.53999996</v>
      </c>
      <c r="E37" s="96">
        <v>288843004.63089824</v>
      </c>
      <c r="F37" s="96">
        <v>1165295937.1708982</v>
      </c>
      <c r="G37" s="165">
        <v>1359.93</v>
      </c>
      <c r="H37" s="166">
        <v>895455428.00999999</v>
      </c>
      <c r="I37" s="166">
        <v>269840509.16089821</v>
      </c>
      <c r="J37" s="405">
        <f t="shared" si="0"/>
        <v>0.23156393200513181</v>
      </c>
      <c r="K37" s="168">
        <v>0</v>
      </c>
      <c r="L37" s="168">
        <v>0</v>
      </c>
      <c r="M37" s="168">
        <v>11131201.324985925</v>
      </c>
      <c r="N37" s="168">
        <v>12561352.790450351</v>
      </c>
      <c r="O37" s="168">
        <v>3518191.1113316556</v>
      </c>
      <c r="P37" s="169">
        <v>-80696368.159400001</v>
      </c>
      <c r="Q37" s="169">
        <v>-6980980.3654889707</v>
      </c>
      <c r="R37" s="169">
        <v>-76687612.739061773</v>
      </c>
      <c r="S37" s="170">
        <v>954762.65</v>
      </c>
      <c r="T37" s="31">
        <f t="shared" si="1"/>
        <v>133641055.77371541</v>
      </c>
      <c r="U37" s="171">
        <v>-60743727.182346418</v>
      </c>
      <c r="V37" s="210">
        <f t="shared" si="3"/>
        <v>72897328.591368988</v>
      </c>
      <c r="W37" s="210">
        <v>87721259.205919623</v>
      </c>
      <c r="X37" s="30">
        <f t="shared" si="2"/>
        <v>160618587.7972886</v>
      </c>
      <c r="Y37" s="100">
        <f t="shared" si="4"/>
        <v>243.93177959576494</v>
      </c>
      <c r="Z37" s="355">
        <v>1</v>
      </c>
    </row>
    <row r="38" spans="1:26" s="174" customFormat="1">
      <c r="A38" s="100">
        <v>92</v>
      </c>
      <c r="B38" s="95" t="s">
        <v>36</v>
      </c>
      <c r="C38" s="96">
        <v>239206</v>
      </c>
      <c r="D38" s="96">
        <v>378049339.44</v>
      </c>
      <c r="E38" s="96">
        <v>129966959.04851484</v>
      </c>
      <c r="F38" s="96">
        <v>508016298.48851484</v>
      </c>
      <c r="G38" s="165">
        <v>1359.93</v>
      </c>
      <c r="H38" s="166">
        <v>325303415.58000004</v>
      </c>
      <c r="I38" s="166">
        <v>182712882.9085148</v>
      </c>
      <c r="J38" s="405">
        <f t="shared" si="0"/>
        <v>0.35965949016229359</v>
      </c>
      <c r="K38" s="168">
        <v>0</v>
      </c>
      <c r="L38" s="168">
        <v>0</v>
      </c>
      <c r="M38" s="168">
        <v>3144743.4849491548</v>
      </c>
      <c r="N38" s="168">
        <v>5206313.1719184378</v>
      </c>
      <c r="O38" s="168">
        <v>3810314.5146148414</v>
      </c>
      <c r="P38" s="169">
        <v>-33111565.099949997</v>
      </c>
      <c r="Q38" s="169">
        <v>-27694606.953011636</v>
      </c>
      <c r="R38" s="169">
        <v>-3093860.6356005617</v>
      </c>
      <c r="S38" s="170">
        <v>346848.7</v>
      </c>
      <c r="T38" s="31">
        <f t="shared" si="1"/>
        <v>131321070.09143505</v>
      </c>
      <c r="U38" s="171">
        <v>-3797594.6678831158</v>
      </c>
      <c r="V38" s="210">
        <f t="shared" si="3"/>
        <v>127523475.42355193</v>
      </c>
      <c r="W38" s="210">
        <v>30097739.251675211</v>
      </c>
      <c r="X38" s="30">
        <f t="shared" si="2"/>
        <v>157621214.67522714</v>
      </c>
      <c r="Y38" s="100">
        <f t="shared" si="4"/>
        <v>658.93503789715612</v>
      </c>
      <c r="Z38" s="355">
        <v>1</v>
      </c>
    </row>
    <row r="39" spans="1:26" s="174" customFormat="1">
      <c r="A39" s="100">
        <v>97</v>
      </c>
      <c r="B39" s="95" t="s">
        <v>37</v>
      </c>
      <c r="C39" s="96">
        <v>2131</v>
      </c>
      <c r="D39" s="96">
        <v>2088566.68</v>
      </c>
      <c r="E39" s="96">
        <v>1125390.8403082287</v>
      </c>
      <c r="F39" s="96">
        <v>3213957.5203082287</v>
      </c>
      <c r="G39" s="165">
        <v>1359.93</v>
      </c>
      <c r="H39" s="166">
        <v>2898010.83</v>
      </c>
      <c r="I39" s="166">
        <v>315946.6903082286</v>
      </c>
      <c r="J39" s="405">
        <f t="shared" si="0"/>
        <v>9.8304563240751333E-2</v>
      </c>
      <c r="K39" s="168">
        <v>101530.89832000001</v>
      </c>
      <c r="L39" s="168">
        <v>0</v>
      </c>
      <c r="M39" s="168">
        <v>21521.136256412297</v>
      </c>
      <c r="N39" s="168">
        <v>22303.471123502884</v>
      </c>
      <c r="O39" s="168">
        <v>0</v>
      </c>
      <c r="P39" s="169">
        <v>-140193.23499999999</v>
      </c>
      <c r="Q39" s="169">
        <v>-317202.09788532177</v>
      </c>
      <c r="R39" s="169">
        <v>271315.2243055604</v>
      </c>
      <c r="S39" s="170">
        <v>3089.95</v>
      </c>
      <c r="T39" s="31">
        <f t="shared" si="1"/>
        <v>278312.03742838243</v>
      </c>
      <c r="U39" s="171">
        <v>148005.49223321679</v>
      </c>
      <c r="V39" s="210">
        <f t="shared" si="3"/>
        <v>426317.5296615992</v>
      </c>
      <c r="W39" s="210">
        <v>452123.39514433435</v>
      </c>
      <c r="X39" s="30">
        <f t="shared" si="2"/>
        <v>878440.92480593361</v>
      </c>
      <c r="Y39" s="100">
        <f t="shared" si="4"/>
        <v>412.2200491815737</v>
      </c>
      <c r="Z39" s="355">
        <v>10</v>
      </c>
    </row>
    <row r="40" spans="1:26" s="174" customFormat="1">
      <c r="A40" s="100">
        <v>98</v>
      </c>
      <c r="B40" s="95" t="s">
        <v>38</v>
      </c>
      <c r="C40" s="96">
        <v>23090</v>
      </c>
      <c r="D40" s="96">
        <v>36880455.07</v>
      </c>
      <c r="E40" s="96">
        <v>3480207.425138962</v>
      </c>
      <c r="F40" s="96">
        <v>40360662.495138966</v>
      </c>
      <c r="G40" s="165">
        <v>1359.93</v>
      </c>
      <c r="H40" s="166">
        <v>31400783.700000003</v>
      </c>
      <c r="I40" s="166">
        <v>8959878.7951389626</v>
      </c>
      <c r="J40" s="405">
        <f t="shared" si="0"/>
        <v>0.22199533509188779</v>
      </c>
      <c r="K40" s="168">
        <v>0</v>
      </c>
      <c r="L40" s="168">
        <v>0</v>
      </c>
      <c r="M40" s="168">
        <v>187646.01136506288</v>
      </c>
      <c r="N40" s="168">
        <v>448821.72474295646</v>
      </c>
      <c r="O40" s="168">
        <v>0</v>
      </c>
      <c r="P40" s="169">
        <v>-1464209.6379999998</v>
      </c>
      <c r="Q40" s="169">
        <v>4335426.4234630624</v>
      </c>
      <c r="R40" s="169">
        <v>3029037.0495852563</v>
      </c>
      <c r="S40" s="169">
        <v>33480.5</v>
      </c>
      <c r="T40" s="31">
        <f t="shared" si="1"/>
        <v>15530080.8662953</v>
      </c>
      <c r="U40" s="171">
        <v>6678970.2927188799</v>
      </c>
      <c r="V40" s="210">
        <f t="shared" si="3"/>
        <v>22209051.15901418</v>
      </c>
      <c r="W40" s="210">
        <v>3562649.5687528523</v>
      </c>
      <c r="X40" s="30">
        <f t="shared" si="2"/>
        <v>25771700.727767032</v>
      </c>
      <c r="Y40" s="100">
        <f t="shared" si="4"/>
        <v>1116.1412181796029</v>
      </c>
      <c r="Z40" s="355">
        <v>7</v>
      </c>
    </row>
    <row r="41" spans="1:26" s="174" customFormat="1">
      <c r="A41" s="100">
        <v>102</v>
      </c>
      <c r="B41" s="95" t="s">
        <v>39</v>
      </c>
      <c r="C41" s="96">
        <v>9870</v>
      </c>
      <c r="D41" s="96">
        <v>13172714.940000001</v>
      </c>
      <c r="E41" s="96">
        <v>1787539.6071900455</v>
      </c>
      <c r="F41" s="96">
        <v>14960254.547190048</v>
      </c>
      <c r="G41" s="165">
        <v>1359.93</v>
      </c>
      <c r="H41" s="166">
        <v>13422509.100000001</v>
      </c>
      <c r="I41" s="166">
        <v>1537745.4471900463</v>
      </c>
      <c r="J41" s="405">
        <f t="shared" si="0"/>
        <v>0.10278872209957669</v>
      </c>
      <c r="K41" s="168">
        <v>0</v>
      </c>
      <c r="L41" s="168">
        <v>0</v>
      </c>
      <c r="M41" s="168">
        <v>129648.74945751394</v>
      </c>
      <c r="N41" s="168">
        <v>169919.89822828633</v>
      </c>
      <c r="O41" s="168">
        <v>0</v>
      </c>
      <c r="P41" s="169">
        <v>-602903.45000000007</v>
      </c>
      <c r="Q41" s="169">
        <v>1048170.5654000834</v>
      </c>
      <c r="R41" s="169">
        <v>660474.0562988912</v>
      </c>
      <c r="S41" s="170">
        <v>14311.5</v>
      </c>
      <c r="T41" s="31">
        <f t="shared" si="1"/>
        <v>2957366.766574821</v>
      </c>
      <c r="U41" s="171">
        <v>4158820.6476539145</v>
      </c>
      <c r="V41" s="210">
        <f t="shared" si="3"/>
        <v>7116187.4142287355</v>
      </c>
      <c r="W41" s="210">
        <v>1981768.6838028857</v>
      </c>
      <c r="X41" s="30">
        <f t="shared" si="2"/>
        <v>9097956.0980316214</v>
      </c>
      <c r="Y41" s="100">
        <f t="shared" si="4"/>
        <v>921.77873333653713</v>
      </c>
      <c r="Z41" s="355">
        <v>4</v>
      </c>
    </row>
    <row r="42" spans="1:26" s="174" customFormat="1">
      <c r="A42" s="100">
        <v>103</v>
      </c>
      <c r="B42" s="95" t="s">
        <v>40</v>
      </c>
      <c r="C42" s="96">
        <v>2166</v>
      </c>
      <c r="D42" s="96">
        <v>3017765.58</v>
      </c>
      <c r="E42" s="96">
        <v>390627.18698231084</v>
      </c>
      <c r="F42" s="96">
        <v>3408392.7669823109</v>
      </c>
      <c r="G42" s="165">
        <v>1359.93</v>
      </c>
      <c r="H42" s="166">
        <v>2945608.3800000004</v>
      </c>
      <c r="I42" s="166">
        <v>462784.38698231056</v>
      </c>
      <c r="J42" s="405">
        <f t="shared" si="0"/>
        <v>0.13577789257898409</v>
      </c>
      <c r="K42" s="168">
        <v>0</v>
      </c>
      <c r="L42" s="168">
        <v>0</v>
      </c>
      <c r="M42" s="168">
        <v>17700.101388759638</v>
      </c>
      <c r="N42" s="168">
        <v>14431.037468238708</v>
      </c>
      <c r="O42" s="168">
        <v>0</v>
      </c>
      <c r="P42" s="169">
        <v>-135954.095</v>
      </c>
      <c r="Q42" s="169">
        <v>205163.71927565767</v>
      </c>
      <c r="R42" s="169">
        <v>123638.49758452934</v>
      </c>
      <c r="S42" s="170">
        <v>3140.7</v>
      </c>
      <c r="T42" s="31">
        <f t="shared" si="1"/>
        <v>690904.34769949596</v>
      </c>
      <c r="U42" s="171">
        <v>1108079.1228638655</v>
      </c>
      <c r="V42" s="210">
        <f t="shared" si="3"/>
        <v>1798983.4705633614</v>
      </c>
      <c r="W42" s="210">
        <v>479998.85508600273</v>
      </c>
      <c r="X42" s="30">
        <f t="shared" si="2"/>
        <v>2278982.3256493639</v>
      </c>
      <c r="Y42" s="100">
        <f t="shared" si="4"/>
        <v>1052.1617385269456</v>
      </c>
      <c r="Z42" s="355">
        <v>5</v>
      </c>
    </row>
    <row r="43" spans="1:26" s="174" customFormat="1">
      <c r="A43" s="100">
        <v>105</v>
      </c>
      <c r="B43" s="95" t="s">
        <v>41</v>
      </c>
      <c r="C43" s="96">
        <v>2139</v>
      </c>
      <c r="D43" s="96">
        <v>1903161.69</v>
      </c>
      <c r="E43" s="96">
        <v>1324878.1668727014</v>
      </c>
      <c r="F43" s="96">
        <v>3228039.8568727011</v>
      </c>
      <c r="G43" s="165">
        <v>1359.93</v>
      </c>
      <c r="H43" s="166">
        <v>2908890.27</v>
      </c>
      <c r="I43" s="166">
        <v>319149.58687270107</v>
      </c>
      <c r="J43" s="405">
        <f t="shared" si="0"/>
        <v>9.8867920169328577E-2</v>
      </c>
      <c r="K43" s="168">
        <v>682561.89025199995</v>
      </c>
      <c r="L43" s="168">
        <v>0</v>
      </c>
      <c r="M43" s="168">
        <v>21012.432458026029</v>
      </c>
      <c r="N43" s="168">
        <v>37626.341060475192</v>
      </c>
      <c r="O43" s="168">
        <v>0</v>
      </c>
      <c r="P43" s="169">
        <v>-115956.395</v>
      </c>
      <c r="Q43" s="169">
        <v>338605.69872906734</v>
      </c>
      <c r="R43" s="169">
        <v>353435.51227285573</v>
      </c>
      <c r="S43" s="170">
        <v>3101.5499999999997</v>
      </c>
      <c r="T43" s="31">
        <f t="shared" si="1"/>
        <v>1639536.6166451254</v>
      </c>
      <c r="U43" s="171">
        <v>799732.63808291405</v>
      </c>
      <c r="V43" s="210">
        <f t="shared" si="3"/>
        <v>2439269.2547280397</v>
      </c>
      <c r="W43" s="210">
        <v>501682.58291589317</v>
      </c>
      <c r="X43" s="30">
        <f t="shared" si="2"/>
        <v>2940951.837643933</v>
      </c>
      <c r="Y43" s="100">
        <f t="shared" si="4"/>
        <v>1374.9190451818295</v>
      </c>
      <c r="Z43" s="355">
        <v>18</v>
      </c>
    </row>
    <row r="44" spans="1:26" s="174" customFormat="1">
      <c r="A44" s="100">
        <v>106</v>
      </c>
      <c r="B44" s="95" t="s">
        <v>42</v>
      </c>
      <c r="C44" s="96">
        <v>46880</v>
      </c>
      <c r="D44" s="96">
        <v>67321637.789999992</v>
      </c>
      <c r="E44" s="96">
        <v>10238618.015843855</v>
      </c>
      <c r="F44" s="96">
        <v>77560255.805843845</v>
      </c>
      <c r="G44" s="165">
        <v>1359.93</v>
      </c>
      <c r="H44" s="166">
        <v>63753518.400000006</v>
      </c>
      <c r="I44" s="166">
        <v>13806737.405843839</v>
      </c>
      <c r="J44" s="405">
        <f t="shared" si="0"/>
        <v>0.1780130462747076</v>
      </c>
      <c r="K44" s="168">
        <v>0</v>
      </c>
      <c r="L44" s="168">
        <v>0</v>
      </c>
      <c r="M44" s="168">
        <v>579190.9277779744</v>
      </c>
      <c r="N44" s="168">
        <v>824947.71604041965</v>
      </c>
      <c r="O44" s="168">
        <v>126467.27095406462</v>
      </c>
      <c r="P44" s="169">
        <v>-4762826.3232500004</v>
      </c>
      <c r="Q44" s="169">
        <v>1749488.2548557413</v>
      </c>
      <c r="R44" s="169">
        <v>3681008.4198144875</v>
      </c>
      <c r="S44" s="170">
        <v>67976</v>
      </c>
      <c r="T44" s="31">
        <f t="shared" si="1"/>
        <v>16072989.672036525</v>
      </c>
      <c r="U44" s="171">
        <v>-202173.25492259031</v>
      </c>
      <c r="V44" s="210">
        <f t="shared" si="3"/>
        <v>15870816.417113934</v>
      </c>
      <c r="W44" s="210">
        <v>6831174.6172997113</v>
      </c>
      <c r="X44" s="30">
        <f t="shared" si="2"/>
        <v>22701991.034413643</v>
      </c>
      <c r="Y44" s="100">
        <f t="shared" si="4"/>
        <v>484.2574879354446</v>
      </c>
      <c r="Z44" s="355">
        <v>1</v>
      </c>
    </row>
    <row r="45" spans="1:26" s="174" customFormat="1">
      <c r="A45" s="100">
        <v>108</v>
      </c>
      <c r="B45" s="95" t="s">
        <v>43</v>
      </c>
      <c r="C45" s="96">
        <v>10337</v>
      </c>
      <c r="D45" s="96">
        <v>16274657.65</v>
      </c>
      <c r="E45" s="96">
        <v>1455497.324386731</v>
      </c>
      <c r="F45" s="96">
        <v>17730154.974386733</v>
      </c>
      <c r="G45" s="165">
        <v>1359.93</v>
      </c>
      <c r="H45" s="166">
        <v>14057596.41</v>
      </c>
      <c r="I45" s="166">
        <v>3672558.5643867329</v>
      </c>
      <c r="J45" s="405">
        <f t="shared" si="0"/>
        <v>0.20713629236135669</v>
      </c>
      <c r="K45" s="168">
        <v>0</v>
      </c>
      <c r="L45" s="168">
        <v>0</v>
      </c>
      <c r="M45" s="168">
        <v>90202.235734264992</v>
      </c>
      <c r="N45" s="168">
        <v>199734.07590047046</v>
      </c>
      <c r="O45" s="168">
        <v>0</v>
      </c>
      <c r="P45" s="169">
        <v>-643915.46250000002</v>
      </c>
      <c r="Q45" s="169">
        <v>632336.26354080834</v>
      </c>
      <c r="R45" s="169">
        <v>90917.135641304398</v>
      </c>
      <c r="S45" s="170">
        <v>14988.65</v>
      </c>
      <c r="T45" s="31">
        <f t="shared" si="1"/>
        <v>4056821.462703581</v>
      </c>
      <c r="U45" s="171">
        <v>4481128.5037412439</v>
      </c>
      <c r="V45" s="210">
        <f t="shared" si="3"/>
        <v>8537949.9664448239</v>
      </c>
      <c r="W45" s="210">
        <v>1795077.1944136415</v>
      </c>
      <c r="X45" s="30">
        <f t="shared" si="2"/>
        <v>10333027.160858465</v>
      </c>
      <c r="Y45" s="100">
        <f t="shared" si="4"/>
        <v>999.61566807182601</v>
      </c>
      <c r="Z45" s="355">
        <v>6</v>
      </c>
    </row>
    <row r="46" spans="1:26" s="174" customFormat="1">
      <c r="A46" s="100">
        <v>109</v>
      </c>
      <c r="B46" s="95" t="s">
        <v>44</v>
      </c>
      <c r="C46" s="96">
        <v>67971</v>
      </c>
      <c r="D46" s="96">
        <v>92340976.25</v>
      </c>
      <c r="E46" s="96">
        <v>14111744.116995094</v>
      </c>
      <c r="F46" s="96">
        <v>106452720.3669951</v>
      </c>
      <c r="G46" s="165">
        <v>1359.93</v>
      </c>
      <c r="H46" s="166">
        <v>92435802.030000001</v>
      </c>
      <c r="I46" s="166">
        <v>14016918.336995095</v>
      </c>
      <c r="J46" s="405">
        <f t="shared" si="0"/>
        <v>0.13167271149738452</v>
      </c>
      <c r="K46" s="168">
        <v>0</v>
      </c>
      <c r="L46" s="168">
        <v>0</v>
      </c>
      <c r="M46" s="168">
        <v>889856.10689514456</v>
      </c>
      <c r="N46" s="168">
        <v>1318713.2727959771</v>
      </c>
      <c r="O46" s="168">
        <v>147278.64335499911</v>
      </c>
      <c r="P46" s="169">
        <v>-6747383.1845499994</v>
      </c>
      <c r="Q46" s="169">
        <v>-1056323.821490908</v>
      </c>
      <c r="R46" s="169">
        <v>2251283.1293844273</v>
      </c>
      <c r="S46" s="170">
        <v>98557.95</v>
      </c>
      <c r="T46" s="31">
        <f t="shared" si="1"/>
        <v>10918900.433384735</v>
      </c>
      <c r="U46" s="171">
        <v>7033183.3112761276</v>
      </c>
      <c r="V46" s="210">
        <f t="shared" si="3"/>
        <v>17952083.744660862</v>
      </c>
      <c r="W46" s="210">
        <v>10566369.147097046</v>
      </c>
      <c r="X46" s="30">
        <f t="shared" si="2"/>
        <v>28518452.891757905</v>
      </c>
      <c r="Y46" s="100">
        <f t="shared" si="4"/>
        <v>419.56794650303669</v>
      </c>
      <c r="Z46" s="355">
        <v>5</v>
      </c>
    </row>
    <row r="47" spans="1:26" s="174" customFormat="1">
      <c r="A47" s="100">
        <v>111</v>
      </c>
      <c r="B47" s="95" t="s">
        <v>45</v>
      </c>
      <c r="C47" s="96">
        <v>18344</v>
      </c>
      <c r="D47" s="96">
        <v>19015667.670000002</v>
      </c>
      <c r="E47" s="96">
        <v>4077910.9697553529</v>
      </c>
      <c r="F47" s="96">
        <v>23093578.639755353</v>
      </c>
      <c r="G47" s="165">
        <v>1359.93</v>
      </c>
      <c r="H47" s="166">
        <v>24946555.920000002</v>
      </c>
      <c r="I47" s="166">
        <v>-1852977.2802446485</v>
      </c>
      <c r="J47" s="405">
        <f t="shared" si="0"/>
        <v>-8.0237771250176337E-2</v>
      </c>
      <c r="K47" s="168">
        <v>0</v>
      </c>
      <c r="L47" s="168">
        <v>0</v>
      </c>
      <c r="M47" s="168">
        <v>221635.63238444732</v>
      </c>
      <c r="N47" s="168">
        <v>377648.30821863894</v>
      </c>
      <c r="O47" s="168">
        <v>0</v>
      </c>
      <c r="P47" s="169">
        <v>-1591579.1502499999</v>
      </c>
      <c r="Q47" s="169">
        <v>4154602.9293716196</v>
      </c>
      <c r="R47" s="169">
        <v>4471601.8892766926</v>
      </c>
      <c r="S47" s="170">
        <v>26598.799999999999</v>
      </c>
      <c r="T47" s="31">
        <f t="shared" si="1"/>
        <v>5807531.1287567494</v>
      </c>
      <c r="U47" s="171">
        <v>5598052.7324047554</v>
      </c>
      <c r="V47" s="210">
        <f t="shared" si="3"/>
        <v>11405583.861161504</v>
      </c>
      <c r="W47" s="210">
        <v>3196716.5575348558</v>
      </c>
      <c r="X47" s="30">
        <f t="shared" si="2"/>
        <v>14602300.418696359</v>
      </c>
      <c r="Y47" s="100">
        <f t="shared" si="4"/>
        <v>796.02597136373527</v>
      </c>
      <c r="Z47" s="355">
        <v>7</v>
      </c>
    </row>
    <row r="48" spans="1:26" s="174" customFormat="1">
      <c r="A48" s="100">
        <v>139</v>
      </c>
      <c r="B48" s="95" t="s">
        <v>46</v>
      </c>
      <c r="C48" s="96">
        <v>9912</v>
      </c>
      <c r="D48" s="96">
        <v>20295203.419999998</v>
      </c>
      <c r="E48" s="96">
        <v>2254342.6806585109</v>
      </c>
      <c r="F48" s="96">
        <v>22549546.10065851</v>
      </c>
      <c r="G48" s="165">
        <v>1359.93</v>
      </c>
      <c r="H48" s="166">
        <v>13479626.16</v>
      </c>
      <c r="I48" s="166">
        <v>9069919.9406585097</v>
      </c>
      <c r="J48" s="405">
        <f t="shared" si="0"/>
        <v>0.40222184074887624</v>
      </c>
      <c r="K48" s="168">
        <v>0</v>
      </c>
      <c r="L48" s="168">
        <v>0</v>
      </c>
      <c r="M48" s="168">
        <v>84692.428518966044</v>
      </c>
      <c r="N48" s="168">
        <v>169232.48582984722</v>
      </c>
      <c r="O48" s="168">
        <v>16817.666088945371</v>
      </c>
      <c r="P48" s="169">
        <v>-543358.18500000006</v>
      </c>
      <c r="Q48" s="169">
        <v>-534634.40564460063</v>
      </c>
      <c r="R48" s="169">
        <v>-955570.43802996131</v>
      </c>
      <c r="S48" s="170">
        <v>14372.4</v>
      </c>
      <c r="T48" s="31">
        <f t="shared" si="1"/>
        <v>7321471.8924217056</v>
      </c>
      <c r="U48" s="171">
        <v>5671369.5595834516</v>
      </c>
      <c r="V48" s="210">
        <f t="shared" si="3"/>
        <v>12992841.452005157</v>
      </c>
      <c r="W48" s="210">
        <v>1532899.8225124776</v>
      </c>
      <c r="X48" s="30">
        <f t="shared" si="2"/>
        <v>14525741.274517635</v>
      </c>
      <c r="Y48" s="100">
        <f t="shared" si="4"/>
        <v>1465.4702657907219</v>
      </c>
      <c r="Z48" s="355">
        <v>17</v>
      </c>
    </row>
    <row r="49" spans="1:26" s="174" customFormat="1">
      <c r="A49" s="100">
        <v>140</v>
      </c>
      <c r="B49" s="95" t="s">
        <v>47</v>
      </c>
      <c r="C49" s="96">
        <v>20958</v>
      </c>
      <c r="D49" s="96">
        <v>28936227.030000001</v>
      </c>
      <c r="E49" s="96">
        <v>3651615.5816591224</v>
      </c>
      <c r="F49" s="96">
        <v>32587842.611659124</v>
      </c>
      <c r="G49" s="165">
        <v>1359.93</v>
      </c>
      <c r="H49" s="166">
        <v>28501412.940000001</v>
      </c>
      <c r="I49" s="166">
        <v>4086429.6716591232</v>
      </c>
      <c r="J49" s="405">
        <f t="shared" si="0"/>
        <v>0.12539736736659884</v>
      </c>
      <c r="K49" s="168">
        <v>328738.91657599999</v>
      </c>
      <c r="L49" s="168">
        <v>0</v>
      </c>
      <c r="M49" s="168">
        <v>293308.7463709726</v>
      </c>
      <c r="N49" s="168">
        <v>447220.93441073614</v>
      </c>
      <c r="O49" s="168">
        <v>0</v>
      </c>
      <c r="P49" s="169">
        <v>-1739033.6458999999</v>
      </c>
      <c r="Q49" s="169">
        <v>6270362.2196530169</v>
      </c>
      <c r="R49" s="169">
        <v>3747967.5276693455</v>
      </c>
      <c r="S49" s="170">
        <v>30389.1</v>
      </c>
      <c r="T49" s="31">
        <f t="shared" si="1"/>
        <v>13465383.470439194</v>
      </c>
      <c r="U49" s="171">
        <v>7495485.2801185129</v>
      </c>
      <c r="V49" s="210">
        <f t="shared" si="3"/>
        <v>20960868.750557706</v>
      </c>
      <c r="W49" s="210">
        <v>3683219.7994766925</v>
      </c>
      <c r="X49" s="30">
        <f t="shared" si="2"/>
        <v>24644088.550034396</v>
      </c>
      <c r="Y49" s="100">
        <f t="shared" si="4"/>
        <v>1175.8797857636414</v>
      </c>
      <c r="Z49" s="355">
        <v>11</v>
      </c>
    </row>
    <row r="50" spans="1:26" s="174" customFormat="1">
      <c r="A50" s="100">
        <v>142</v>
      </c>
      <c r="B50" s="95" t="s">
        <v>48</v>
      </c>
      <c r="C50" s="96">
        <v>6559</v>
      </c>
      <c r="D50" s="96">
        <v>8775061.3599999994</v>
      </c>
      <c r="E50" s="96">
        <v>1234000.1965498724</v>
      </c>
      <c r="F50" s="96">
        <v>10009061.556549871</v>
      </c>
      <c r="G50" s="165">
        <v>1359.93</v>
      </c>
      <c r="H50" s="166">
        <v>8919780.870000001</v>
      </c>
      <c r="I50" s="166">
        <v>1089280.6865498703</v>
      </c>
      <c r="J50" s="405">
        <f t="shared" si="0"/>
        <v>0.10882945223141838</v>
      </c>
      <c r="K50" s="168">
        <v>0</v>
      </c>
      <c r="L50" s="168">
        <v>0</v>
      </c>
      <c r="M50" s="168">
        <v>66044.047517840372</v>
      </c>
      <c r="N50" s="168">
        <v>92307.502564715061</v>
      </c>
      <c r="O50" s="168">
        <v>0</v>
      </c>
      <c r="P50" s="169">
        <v>-398751.35499999998</v>
      </c>
      <c r="Q50" s="169">
        <v>-71566.627596771534</v>
      </c>
      <c r="R50" s="169">
        <v>140890.71835605166</v>
      </c>
      <c r="S50" s="170">
        <v>9510.5499999999993</v>
      </c>
      <c r="T50" s="31">
        <f t="shared" si="1"/>
        <v>927715.52239170589</v>
      </c>
      <c r="U50" s="171">
        <v>2505487.6044492419</v>
      </c>
      <c r="V50" s="210">
        <f t="shared" si="3"/>
        <v>3433203.1268409477</v>
      </c>
      <c r="W50" s="210">
        <v>1191611.5676205617</v>
      </c>
      <c r="X50" s="30">
        <f t="shared" si="2"/>
        <v>4624814.6944615096</v>
      </c>
      <c r="Y50" s="100">
        <f t="shared" si="4"/>
        <v>705.10972624813382</v>
      </c>
      <c r="Z50" s="355">
        <v>7</v>
      </c>
    </row>
    <row r="51" spans="1:26" s="174" customFormat="1">
      <c r="A51" s="100">
        <v>143</v>
      </c>
      <c r="B51" s="95" t="s">
        <v>49</v>
      </c>
      <c r="C51" s="96">
        <v>6877</v>
      </c>
      <c r="D51" s="96">
        <v>8854239.7599999998</v>
      </c>
      <c r="E51" s="96">
        <v>1485124.8459191124</v>
      </c>
      <c r="F51" s="96">
        <v>10339364.605919112</v>
      </c>
      <c r="G51" s="165">
        <v>1359.93</v>
      </c>
      <c r="H51" s="166">
        <v>9352238.6100000013</v>
      </c>
      <c r="I51" s="166">
        <v>987125.99591911025</v>
      </c>
      <c r="J51" s="405">
        <f t="shared" si="0"/>
        <v>9.5472597547628532E-2</v>
      </c>
      <c r="K51" s="168">
        <v>34758.705349333337</v>
      </c>
      <c r="L51" s="168">
        <v>0</v>
      </c>
      <c r="M51" s="168">
        <v>74101.929902237694</v>
      </c>
      <c r="N51" s="168">
        <v>121619.45212383695</v>
      </c>
      <c r="O51" s="168">
        <v>0</v>
      </c>
      <c r="P51" s="169">
        <v>-502742.64500000002</v>
      </c>
      <c r="Q51" s="169">
        <v>-176703.40341126439</v>
      </c>
      <c r="R51" s="169">
        <v>251739.65739487222</v>
      </c>
      <c r="S51" s="170">
        <v>9971.65</v>
      </c>
      <c r="T51" s="31">
        <f t="shared" si="1"/>
        <v>799871.34227812605</v>
      </c>
      <c r="U51" s="171">
        <v>2511480.328180186</v>
      </c>
      <c r="V51" s="210">
        <f t="shared" si="3"/>
        <v>3311351.6704583121</v>
      </c>
      <c r="W51" s="210">
        <v>1355590.2491091352</v>
      </c>
      <c r="X51" s="30">
        <f t="shared" si="2"/>
        <v>4666941.9195674472</v>
      </c>
      <c r="Y51" s="100">
        <f t="shared" si="4"/>
        <v>678.63049579285257</v>
      </c>
      <c r="Z51" s="355">
        <v>6</v>
      </c>
    </row>
    <row r="52" spans="1:26" s="174" customFormat="1">
      <c r="A52" s="100">
        <v>145</v>
      </c>
      <c r="B52" s="95" t="s">
        <v>50</v>
      </c>
      <c r="C52" s="96">
        <v>12366</v>
      </c>
      <c r="D52" s="96">
        <v>22318568.309999999</v>
      </c>
      <c r="E52" s="96">
        <v>1404074.684282722</v>
      </c>
      <c r="F52" s="96">
        <v>23722642.994282722</v>
      </c>
      <c r="G52" s="165">
        <v>1359.93</v>
      </c>
      <c r="H52" s="166">
        <v>16816894.379999999</v>
      </c>
      <c r="I52" s="166">
        <v>6905748.6142827235</v>
      </c>
      <c r="J52" s="405">
        <f t="shared" si="0"/>
        <v>0.29110367744214016</v>
      </c>
      <c r="K52" s="168">
        <v>0</v>
      </c>
      <c r="L52" s="168">
        <v>0</v>
      </c>
      <c r="M52" s="168">
        <v>101925.37767350522</v>
      </c>
      <c r="N52" s="168">
        <v>205665.74141354731</v>
      </c>
      <c r="O52" s="168">
        <v>60395.122432058059</v>
      </c>
      <c r="P52" s="169">
        <v>-681330.79500000004</v>
      </c>
      <c r="Q52" s="169">
        <v>1593397.3832346916</v>
      </c>
      <c r="R52" s="169">
        <v>27999.957431392664</v>
      </c>
      <c r="S52" s="170">
        <v>17930.7</v>
      </c>
      <c r="T52" s="31">
        <f t="shared" si="1"/>
        <v>8231732.1014679186</v>
      </c>
      <c r="U52" s="171">
        <v>5814647.8595180539</v>
      </c>
      <c r="V52" s="210">
        <f t="shared" si="3"/>
        <v>14046379.960985973</v>
      </c>
      <c r="W52" s="210">
        <v>2097034.2384045506</v>
      </c>
      <c r="X52" s="30">
        <f t="shared" si="2"/>
        <v>16143414.199390523</v>
      </c>
      <c r="Y52" s="100">
        <f t="shared" si="4"/>
        <v>1305.4677502337477</v>
      </c>
      <c r="Z52" s="355">
        <v>14</v>
      </c>
    </row>
    <row r="53" spans="1:26" s="174" customFormat="1">
      <c r="A53" s="100">
        <v>146</v>
      </c>
      <c r="B53" s="95" t="s">
        <v>51</v>
      </c>
      <c r="C53" s="96">
        <v>4643</v>
      </c>
      <c r="D53" s="96">
        <v>4004697.21</v>
      </c>
      <c r="E53" s="96">
        <v>2940176.4320446323</v>
      </c>
      <c r="F53" s="96">
        <v>6944873.6420446318</v>
      </c>
      <c r="G53" s="165">
        <v>1359.93</v>
      </c>
      <c r="H53" s="166">
        <v>6314154.9900000002</v>
      </c>
      <c r="I53" s="166">
        <v>630718.65204463154</v>
      </c>
      <c r="J53" s="405">
        <f t="shared" si="0"/>
        <v>9.081787294533733E-2</v>
      </c>
      <c r="K53" s="168">
        <v>1331039.8623840001</v>
      </c>
      <c r="L53" s="168">
        <v>0</v>
      </c>
      <c r="M53" s="168">
        <v>58034.775686602195</v>
      </c>
      <c r="N53" s="168">
        <v>79016.066248970048</v>
      </c>
      <c r="O53" s="168">
        <v>0</v>
      </c>
      <c r="P53" s="169">
        <v>-266265.27999999997</v>
      </c>
      <c r="Q53" s="169">
        <v>1279545.0623940355</v>
      </c>
      <c r="R53" s="169">
        <v>597398.68318906007</v>
      </c>
      <c r="S53" s="170">
        <v>6732.3499999999995</v>
      </c>
      <c r="T53" s="31">
        <f t="shared" si="1"/>
        <v>3716220.1719472995</v>
      </c>
      <c r="U53" s="171">
        <v>487527.99831726344</v>
      </c>
      <c r="V53" s="210">
        <f t="shared" si="3"/>
        <v>4203748.1702645626</v>
      </c>
      <c r="W53" s="210">
        <v>1032322.5658020872</v>
      </c>
      <c r="X53" s="30">
        <f t="shared" si="2"/>
        <v>5236070.7360666497</v>
      </c>
      <c r="Y53" s="100">
        <f t="shared" si="4"/>
        <v>1127.7343820949063</v>
      </c>
      <c r="Z53" s="355">
        <v>12</v>
      </c>
    </row>
    <row r="54" spans="1:26" s="174" customFormat="1">
      <c r="A54" s="100">
        <v>148</v>
      </c>
      <c r="B54" s="95" t="s">
        <v>52</v>
      </c>
      <c r="C54" s="96">
        <v>7008</v>
      </c>
      <c r="D54" s="96">
        <v>8018043.0899999989</v>
      </c>
      <c r="E54" s="96">
        <v>6950151.3976837471</v>
      </c>
      <c r="F54" s="96">
        <v>14968194.487683747</v>
      </c>
      <c r="G54" s="165">
        <v>1359.93</v>
      </c>
      <c r="H54" s="166">
        <v>9530389.4400000013</v>
      </c>
      <c r="I54" s="166">
        <v>5437805.0476837456</v>
      </c>
      <c r="J54" s="405">
        <f t="shared" si="0"/>
        <v>0.36329064618702844</v>
      </c>
      <c r="K54" s="168">
        <v>2071302.7848960003</v>
      </c>
      <c r="L54" s="168">
        <v>425329.25</v>
      </c>
      <c r="M54" s="168">
        <v>87527.102097904528</v>
      </c>
      <c r="N54" s="168">
        <v>137201.99467886216</v>
      </c>
      <c r="O54" s="168">
        <v>26783.286464422024</v>
      </c>
      <c r="P54" s="169">
        <v>-349785.22499999998</v>
      </c>
      <c r="Q54" s="169">
        <v>-56517.299530779419</v>
      </c>
      <c r="R54" s="169">
        <v>1965943.6151336934</v>
      </c>
      <c r="S54" s="170">
        <v>10161.6</v>
      </c>
      <c r="T54" s="31">
        <f t="shared" si="1"/>
        <v>9755752.1564238481</v>
      </c>
      <c r="U54" s="171">
        <v>-37835.938078849445</v>
      </c>
      <c r="V54" s="210">
        <f t="shared" si="3"/>
        <v>9717916.2183449995</v>
      </c>
      <c r="W54" s="210">
        <v>1179734.5281669549</v>
      </c>
      <c r="X54" s="30">
        <f t="shared" si="2"/>
        <v>10897650.746511955</v>
      </c>
      <c r="Y54" s="100">
        <f t="shared" si="4"/>
        <v>1555.0300722762493</v>
      </c>
      <c r="Z54" s="355">
        <v>19</v>
      </c>
    </row>
    <row r="55" spans="1:26" s="174" customFormat="1">
      <c r="A55" s="100">
        <v>149</v>
      </c>
      <c r="B55" s="95" t="s">
        <v>53</v>
      </c>
      <c r="C55" s="96">
        <v>5353</v>
      </c>
      <c r="D55" s="96">
        <v>7652940.79</v>
      </c>
      <c r="E55" s="96">
        <v>2003265.6692354458</v>
      </c>
      <c r="F55" s="96">
        <v>9656206.4592354465</v>
      </c>
      <c r="G55" s="165">
        <v>1359.93</v>
      </c>
      <c r="H55" s="166">
        <v>7279705.29</v>
      </c>
      <c r="I55" s="166">
        <v>2376501.1692354465</v>
      </c>
      <c r="J55" s="405">
        <f t="shared" si="0"/>
        <v>0.2461112631827066</v>
      </c>
      <c r="K55" s="168">
        <v>0</v>
      </c>
      <c r="L55" s="168">
        <v>0</v>
      </c>
      <c r="M55" s="168">
        <v>39501.425070417434</v>
      </c>
      <c r="N55" s="168">
        <v>85793.469225615991</v>
      </c>
      <c r="O55" s="168">
        <v>0</v>
      </c>
      <c r="P55" s="169">
        <v>-272258.27499999997</v>
      </c>
      <c r="Q55" s="169">
        <v>283177.42182702594</v>
      </c>
      <c r="R55" s="169">
        <v>264334.85681748344</v>
      </c>
      <c r="S55" s="170">
        <v>7761.8499999999995</v>
      </c>
      <c r="T55" s="31">
        <f t="shared" si="1"/>
        <v>2784811.9171759891</v>
      </c>
      <c r="U55" s="171">
        <v>-67742.647724091294</v>
      </c>
      <c r="V55" s="210">
        <f t="shared" si="3"/>
        <v>2717069.2694518981</v>
      </c>
      <c r="W55" s="210">
        <v>892683.27557299891</v>
      </c>
      <c r="X55" s="30">
        <f t="shared" si="2"/>
        <v>3609752.545024897</v>
      </c>
      <c r="Y55" s="100">
        <f t="shared" si="4"/>
        <v>674.34196619183581</v>
      </c>
      <c r="Z55" s="355">
        <v>1</v>
      </c>
    </row>
    <row r="56" spans="1:26" s="174" customFormat="1">
      <c r="A56" s="100">
        <v>151</v>
      </c>
      <c r="B56" s="95" t="s">
        <v>54</v>
      </c>
      <c r="C56" s="96">
        <v>1891</v>
      </c>
      <c r="D56" s="96">
        <v>2032686.3099999998</v>
      </c>
      <c r="E56" s="96">
        <v>734095.46538472816</v>
      </c>
      <c r="F56" s="96">
        <v>2766781.7753847279</v>
      </c>
      <c r="G56" s="165">
        <v>1359.93</v>
      </c>
      <c r="H56" s="166">
        <v>2571627.63</v>
      </c>
      <c r="I56" s="166">
        <v>195154.14538472798</v>
      </c>
      <c r="J56" s="405">
        <f t="shared" si="0"/>
        <v>7.0534708274052921E-2</v>
      </c>
      <c r="K56" s="168">
        <v>193787.81925600002</v>
      </c>
      <c r="L56" s="168">
        <v>0</v>
      </c>
      <c r="M56" s="168">
        <v>20975.873327697453</v>
      </c>
      <c r="N56" s="168">
        <v>25439.004778249269</v>
      </c>
      <c r="O56" s="168">
        <v>0</v>
      </c>
      <c r="P56" s="169">
        <v>-87672.404999999999</v>
      </c>
      <c r="Q56" s="169">
        <v>35097.668524151108</v>
      </c>
      <c r="R56" s="169">
        <v>-123810.99685885971</v>
      </c>
      <c r="S56" s="170">
        <v>2741.95</v>
      </c>
      <c r="T56" s="31">
        <f t="shared" si="1"/>
        <v>261713.05941196613</v>
      </c>
      <c r="U56" s="171">
        <v>611126.28222003125</v>
      </c>
      <c r="V56" s="210">
        <f t="shared" si="3"/>
        <v>872839.34163199738</v>
      </c>
      <c r="W56" s="210">
        <v>487064.387709398</v>
      </c>
      <c r="X56" s="30">
        <f t="shared" si="2"/>
        <v>1359903.7293413954</v>
      </c>
      <c r="Y56" s="100">
        <f t="shared" si="4"/>
        <v>719.14528257080667</v>
      </c>
      <c r="Z56" s="355">
        <v>14</v>
      </c>
    </row>
    <row r="57" spans="1:26" s="174" customFormat="1">
      <c r="A57" s="100">
        <v>152</v>
      </c>
      <c r="B57" s="95" t="s">
        <v>55</v>
      </c>
      <c r="C57" s="96">
        <v>4480</v>
      </c>
      <c r="D57" s="96">
        <v>6983345.1899999995</v>
      </c>
      <c r="E57" s="96">
        <v>622688.61293571012</v>
      </c>
      <c r="F57" s="96">
        <v>7606033.8029357092</v>
      </c>
      <c r="G57" s="165">
        <v>1359.93</v>
      </c>
      <c r="H57" s="166">
        <v>6092486.4000000004</v>
      </c>
      <c r="I57" s="166">
        <v>1513547.4029357089</v>
      </c>
      <c r="J57" s="405">
        <f t="shared" si="0"/>
        <v>0.19899298927011386</v>
      </c>
      <c r="K57" s="168">
        <v>0</v>
      </c>
      <c r="L57" s="168">
        <v>0</v>
      </c>
      <c r="M57" s="168">
        <v>45126.422192004888</v>
      </c>
      <c r="N57" s="168">
        <v>61597.867537255872</v>
      </c>
      <c r="O57" s="168">
        <v>0</v>
      </c>
      <c r="P57" s="169">
        <v>-261551.03999999998</v>
      </c>
      <c r="Q57" s="169">
        <v>291295.78330893617</v>
      </c>
      <c r="R57" s="169">
        <v>-178928.31839623427</v>
      </c>
      <c r="S57" s="170">
        <v>6496</v>
      </c>
      <c r="T57" s="31">
        <f t="shared" si="1"/>
        <v>1477584.1175776715</v>
      </c>
      <c r="U57" s="171">
        <v>2284555.9181354269</v>
      </c>
      <c r="V57" s="210">
        <f t="shared" si="3"/>
        <v>3762140.0357130985</v>
      </c>
      <c r="W57" s="210">
        <v>924576.4284649936</v>
      </c>
      <c r="X57" s="30">
        <f t="shared" si="2"/>
        <v>4686716.4641780918</v>
      </c>
      <c r="Y57" s="100">
        <f t="shared" si="4"/>
        <v>1046.1420678968955</v>
      </c>
      <c r="Z57" s="355">
        <v>14</v>
      </c>
    </row>
    <row r="58" spans="1:26" s="174" customFormat="1">
      <c r="A58" s="100">
        <v>153</v>
      </c>
      <c r="B58" s="95" t="s">
        <v>56</v>
      </c>
      <c r="C58" s="96">
        <v>25655</v>
      </c>
      <c r="D58" s="96">
        <v>29675967.280000001</v>
      </c>
      <c r="E58" s="96">
        <v>6046988.5691071441</v>
      </c>
      <c r="F58" s="96">
        <v>35722955.849107146</v>
      </c>
      <c r="G58" s="165">
        <v>1359.93</v>
      </c>
      <c r="H58" s="166">
        <v>34889004.149999999</v>
      </c>
      <c r="I58" s="166">
        <v>833951.69910714775</v>
      </c>
      <c r="J58" s="405">
        <f t="shared" si="0"/>
        <v>2.3344980259465048E-2</v>
      </c>
      <c r="K58" s="168">
        <v>0</v>
      </c>
      <c r="L58" s="168">
        <v>0</v>
      </c>
      <c r="M58" s="168">
        <v>330148.43137931096</v>
      </c>
      <c r="N58" s="168">
        <v>468562.61148674338</v>
      </c>
      <c r="O58" s="168">
        <v>0</v>
      </c>
      <c r="P58" s="169">
        <v>-2422031.5625</v>
      </c>
      <c r="Q58" s="169">
        <v>7596460.1907860134</v>
      </c>
      <c r="R58" s="169">
        <v>6033095.1624867953</v>
      </c>
      <c r="S58" s="170">
        <v>37199.75</v>
      </c>
      <c r="T58" s="31">
        <f t="shared" si="1"/>
        <v>12877386.282746011</v>
      </c>
      <c r="U58" s="171">
        <v>8224746.7727084365</v>
      </c>
      <c r="V58" s="210">
        <f t="shared" si="3"/>
        <v>21102133.055454448</v>
      </c>
      <c r="W58" s="210">
        <v>3951678.2646714314</v>
      </c>
      <c r="X58" s="30">
        <f t="shared" si="2"/>
        <v>25053811.320125878</v>
      </c>
      <c r="Y58" s="100">
        <f t="shared" si="4"/>
        <v>976.56641278993868</v>
      </c>
      <c r="Z58" s="355">
        <v>9</v>
      </c>
    </row>
    <row r="59" spans="1:26" s="174" customFormat="1">
      <c r="A59" s="100">
        <v>165</v>
      </c>
      <c r="B59" s="95" t="s">
        <v>57</v>
      </c>
      <c r="C59" s="96">
        <v>16340</v>
      </c>
      <c r="D59" s="96">
        <v>25203312.41</v>
      </c>
      <c r="E59" s="96">
        <v>2652271.0922288373</v>
      </c>
      <c r="F59" s="96">
        <v>27855583.502228837</v>
      </c>
      <c r="G59" s="165">
        <v>1359.93</v>
      </c>
      <c r="H59" s="166">
        <v>22221256.199999999</v>
      </c>
      <c r="I59" s="166">
        <v>5634327.3022288382</v>
      </c>
      <c r="J59" s="405">
        <f t="shared" si="0"/>
        <v>0.20226922554962862</v>
      </c>
      <c r="K59" s="168">
        <v>0</v>
      </c>
      <c r="L59" s="168">
        <v>0</v>
      </c>
      <c r="M59" s="168">
        <v>148950.25602040361</v>
      </c>
      <c r="N59" s="168">
        <v>263830.81020383374</v>
      </c>
      <c r="O59" s="168">
        <v>0</v>
      </c>
      <c r="P59" s="169">
        <v>-1302953.9774999998</v>
      </c>
      <c r="Q59" s="169">
        <v>1551576.2857019408</v>
      </c>
      <c r="R59" s="169">
        <v>605166.81359396363</v>
      </c>
      <c r="S59" s="170">
        <v>23693</v>
      </c>
      <c r="T59" s="31">
        <f t="shared" si="1"/>
        <v>6924590.49024898</v>
      </c>
      <c r="U59" s="171">
        <v>4972570.705241628</v>
      </c>
      <c r="V59" s="210">
        <f t="shared" si="3"/>
        <v>11897161.195490608</v>
      </c>
      <c r="W59" s="210">
        <v>2548778.9657953014</v>
      </c>
      <c r="X59" s="30">
        <f t="shared" si="2"/>
        <v>14445940.161285909</v>
      </c>
      <c r="Y59" s="100">
        <f t="shared" si="4"/>
        <v>884.08446519497602</v>
      </c>
      <c r="Z59" s="355">
        <v>5</v>
      </c>
    </row>
    <row r="60" spans="1:26" s="174" customFormat="1">
      <c r="A60" s="100">
        <v>167</v>
      </c>
      <c r="B60" s="95" t="s">
        <v>58</v>
      </c>
      <c r="C60" s="96">
        <v>77261</v>
      </c>
      <c r="D60" s="96">
        <v>96942952.540000007</v>
      </c>
      <c r="E60" s="96">
        <v>17419928.829813559</v>
      </c>
      <c r="F60" s="96">
        <v>114362881.36981356</v>
      </c>
      <c r="G60" s="165">
        <v>1359.93</v>
      </c>
      <c r="H60" s="166">
        <v>105069551.73</v>
      </c>
      <c r="I60" s="166">
        <v>9293329.6398135573</v>
      </c>
      <c r="J60" s="405">
        <f t="shared" si="0"/>
        <v>8.1261765430357208E-2</v>
      </c>
      <c r="K60" s="168">
        <v>0</v>
      </c>
      <c r="L60" s="168">
        <v>0</v>
      </c>
      <c r="M60" s="168">
        <v>1132062.907759981</v>
      </c>
      <c r="N60" s="168">
        <v>1538562.0979076326</v>
      </c>
      <c r="O60" s="168">
        <v>238679.45430810339</v>
      </c>
      <c r="P60" s="169">
        <v>-7369986.5868000006</v>
      </c>
      <c r="Q60" s="169">
        <v>7212540.3294365508</v>
      </c>
      <c r="R60" s="169">
        <v>7102223.0924413912</v>
      </c>
      <c r="S60" s="170">
        <v>112028.45</v>
      </c>
      <c r="T60" s="31">
        <f t="shared" si="1"/>
        <v>19259439.384867214</v>
      </c>
      <c r="U60" s="171">
        <v>24876905.582658071</v>
      </c>
      <c r="V60" s="210">
        <f t="shared" si="3"/>
        <v>44136344.967525288</v>
      </c>
      <c r="W60" s="210">
        <v>12666179.105065543</v>
      </c>
      <c r="X60" s="30">
        <f t="shared" si="2"/>
        <v>56802524.072590828</v>
      </c>
      <c r="Y60" s="100">
        <f t="shared" si="4"/>
        <v>735.20306587529058</v>
      </c>
      <c r="Z60" s="355">
        <v>12</v>
      </c>
    </row>
    <row r="61" spans="1:26" s="174" customFormat="1">
      <c r="A61" s="100">
        <v>169</v>
      </c>
      <c r="B61" s="95" t="s">
        <v>59</v>
      </c>
      <c r="C61" s="96">
        <v>5046</v>
      </c>
      <c r="D61" s="96">
        <v>7113675.79</v>
      </c>
      <c r="E61" s="96">
        <v>716562.66942287504</v>
      </c>
      <c r="F61" s="96">
        <v>7830238.4594228752</v>
      </c>
      <c r="G61" s="165">
        <v>1359.93</v>
      </c>
      <c r="H61" s="166">
        <v>6862206.7800000003</v>
      </c>
      <c r="I61" s="166">
        <v>968031.67942287493</v>
      </c>
      <c r="J61" s="405">
        <f t="shared" si="0"/>
        <v>0.12362735623433661</v>
      </c>
      <c r="K61" s="168">
        <v>0</v>
      </c>
      <c r="L61" s="168">
        <v>0</v>
      </c>
      <c r="M61" s="168">
        <v>52891.871567043658</v>
      </c>
      <c r="N61" s="168">
        <v>61466.801211433405</v>
      </c>
      <c r="O61" s="168">
        <v>0</v>
      </c>
      <c r="P61" s="169">
        <v>-278191.76</v>
      </c>
      <c r="Q61" s="169">
        <v>294662.53420430375</v>
      </c>
      <c r="R61" s="169">
        <v>243093.74100410688</v>
      </c>
      <c r="S61" s="170">
        <v>7316.7</v>
      </c>
      <c r="T61" s="31">
        <f t="shared" si="1"/>
        <v>1349271.5674097626</v>
      </c>
      <c r="U61" s="171">
        <v>1388092.8454910221</v>
      </c>
      <c r="V61" s="210">
        <f t="shared" si="3"/>
        <v>2737364.412900785</v>
      </c>
      <c r="W61" s="210">
        <v>909341.85607489129</v>
      </c>
      <c r="X61" s="30">
        <f t="shared" si="2"/>
        <v>3646706.268975676</v>
      </c>
      <c r="Y61" s="100">
        <f t="shared" si="4"/>
        <v>722.69248295197701</v>
      </c>
      <c r="Z61" s="355">
        <v>5</v>
      </c>
    </row>
    <row r="62" spans="1:26" s="174" customFormat="1">
      <c r="A62" s="100">
        <v>171</v>
      </c>
      <c r="B62" s="95" t="s">
        <v>60</v>
      </c>
      <c r="C62" s="96">
        <v>4624</v>
      </c>
      <c r="D62" s="96">
        <v>5865007.5499999998</v>
      </c>
      <c r="E62" s="96">
        <v>1064402.7855062045</v>
      </c>
      <c r="F62" s="96">
        <v>6929410.3355062045</v>
      </c>
      <c r="G62" s="165">
        <v>1359.93</v>
      </c>
      <c r="H62" s="166">
        <v>6288316.3200000003</v>
      </c>
      <c r="I62" s="166">
        <v>641094.01550620422</v>
      </c>
      <c r="J62" s="405">
        <f t="shared" si="0"/>
        <v>9.2517831166852277E-2</v>
      </c>
      <c r="K62" s="168">
        <v>26859.031136000001</v>
      </c>
      <c r="L62" s="168">
        <v>0</v>
      </c>
      <c r="M62" s="168">
        <v>45153.734687410528</v>
      </c>
      <c r="N62" s="168">
        <v>90469.529194769828</v>
      </c>
      <c r="O62" s="168">
        <v>0</v>
      </c>
      <c r="P62" s="169">
        <v>-278237.92499999999</v>
      </c>
      <c r="Q62" s="169">
        <v>236815.91370217776</v>
      </c>
      <c r="R62" s="169">
        <v>-21394.773749381366</v>
      </c>
      <c r="S62" s="170">
        <v>6704.8</v>
      </c>
      <c r="T62" s="31">
        <f t="shared" si="1"/>
        <v>747464.325477181</v>
      </c>
      <c r="U62" s="171">
        <v>1258742.6759261508</v>
      </c>
      <c r="V62" s="210">
        <f t="shared" si="3"/>
        <v>2006207.0014033318</v>
      </c>
      <c r="W62" s="210">
        <v>933465.96115018975</v>
      </c>
      <c r="X62" s="30">
        <f t="shared" si="2"/>
        <v>2939672.9625535216</v>
      </c>
      <c r="Y62" s="100">
        <f t="shared" si="4"/>
        <v>635.74242269756087</v>
      </c>
      <c r="Z62" s="355">
        <v>11</v>
      </c>
    </row>
    <row r="63" spans="1:26" s="174" customFormat="1">
      <c r="A63" s="100">
        <v>172</v>
      </c>
      <c r="B63" s="95" t="s">
        <v>61</v>
      </c>
      <c r="C63" s="96">
        <v>4263</v>
      </c>
      <c r="D63" s="96">
        <v>4480426.96</v>
      </c>
      <c r="E63" s="96">
        <v>1313759.8809217445</v>
      </c>
      <c r="F63" s="96">
        <v>5794186.8409217447</v>
      </c>
      <c r="G63" s="165">
        <v>1359.93</v>
      </c>
      <c r="H63" s="166">
        <v>5797381.5899999999</v>
      </c>
      <c r="I63" s="166">
        <v>-3194.7490782551467</v>
      </c>
      <c r="J63" s="405">
        <f t="shared" si="0"/>
        <v>-5.5137142897982957E-4</v>
      </c>
      <c r="K63" s="168">
        <v>552631.28946900007</v>
      </c>
      <c r="L63" s="168">
        <v>0</v>
      </c>
      <c r="M63" s="168">
        <v>51148.650520614021</v>
      </c>
      <c r="N63" s="168">
        <v>60897.218536004177</v>
      </c>
      <c r="O63" s="168">
        <v>0</v>
      </c>
      <c r="P63" s="169">
        <v>-270744.03999999998</v>
      </c>
      <c r="Q63" s="169">
        <v>-193304.1060517905</v>
      </c>
      <c r="R63" s="169">
        <v>-294504.81534340768</v>
      </c>
      <c r="S63" s="170">
        <v>6181.3499999999995</v>
      </c>
      <c r="T63" s="31">
        <f t="shared" si="1"/>
        <v>-90889.201947835041</v>
      </c>
      <c r="U63" s="171">
        <v>1441166.0691494301</v>
      </c>
      <c r="V63" s="210">
        <f t="shared" si="3"/>
        <v>1350276.8672015951</v>
      </c>
      <c r="W63" s="210">
        <v>935312.91040954902</v>
      </c>
      <c r="X63" s="30">
        <f t="shared" si="2"/>
        <v>2285589.7776111439</v>
      </c>
      <c r="Y63" s="100">
        <f t="shared" si="4"/>
        <v>536.14585447129809</v>
      </c>
      <c r="Z63" s="355">
        <v>13</v>
      </c>
    </row>
    <row r="64" spans="1:26" s="174" customFormat="1">
      <c r="A64" s="100">
        <v>176</v>
      </c>
      <c r="B64" s="95" t="s">
        <v>62</v>
      </c>
      <c r="C64" s="96">
        <v>4444</v>
      </c>
      <c r="D64" s="96">
        <v>4342355.1400000006</v>
      </c>
      <c r="E64" s="96">
        <v>1898004.5753521116</v>
      </c>
      <c r="F64" s="96">
        <v>6240359.7153521124</v>
      </c>
      <c r="G64" s="165">
        <v>1359.93</v>
      </c>
      <c r="H64" s="166">
        <v>6043528.9199999999</v>
      </c>
      <c r="I64" s="166">
        <v>196830.7953521125</v>
      </c>
      <c r="J64" s="405">
        <f t="shared" si="0"/>
        <v>3.1541578423417267E-2</v>
      </c>
      <c r="K64" s="168">
        <v>1240911.3009039999</v>
      </c>
      <c r="L64" s="168">
        <v>0</v>
      </c>
      <c r="M64" s="168">
        <v>54467.870002490556</v>
      </c>
      <c r="N64" s="168">
        <v>73487.96813207533</v>
      </c>
      <c r="O64" s="168">
        <v>0</v>
      </c>
      <c r="P64" s="169">
        <v>-305025.47499999998</v>
      </c>
      <c r="Q64" s="169">
        <v>-381170.26784384914</v>
      </c>
      <c r="R64" s="169">
        <v>-359656.37924106268</v>
      </c>
      <c r="S64" s="170">
        <v>6443.8</v>
      </c>
      <c r="T64" s="31">
        <f t="shared" si="1"/>
        <v>526289.61230576667</v>
      </c>
      <c r="U64" s="171">
        <v>1823389.6501873652</v>
      </c>
      <c r="V64" s="210">
        <f t="shared" si="3"/>
        <v>2349679.2624931317</v>
      </c>
      <c r="W64" s="210">
        <v>988550.45871423965</v>
      </c>
      <c r="X64" s="30">
        <f t="shared" si="2"/>
        <v>3338229.7212073714</v>
      </c>
      <c r="Y64" s="100">
        <f t="shared" si="4"/>
        <v>751.17680495215382</v>
      </c>
      <c r="Z64" s="355">
        <v>12</v>
      </c>
    </row>
    <row r="65" spans="1:26" s="174" customFormat="1">
      <c r="A65" s="100">
        <v>177</v>
      </c>
      <c r="B65" s="95" t="s">
        <v>63</v>
      </c>
      <c r="C65" s="96">
        <v>1786</v>
      </c>
      <c r="D65" s="96">
        <v>2277366.2199999997</v>
      </c>
      <c r="E65" s="96">
        <v>353807.9218497384</v>
      </c>
      <c r="F65" s="96">
        <v>2631174.1418497381</v>
      </c>
      <c r="G65" s="165">
        <v>1359.93</v>
      </c>
      <c r="H65" s="166">
        <v>2428834.98</v>
      </c>
      <c r="I65" s="166">
        <v>202339.1618497381</v>
      </c>
      <c r="J65" s="405">
        <f t="shared" si="0"/>
        <v>7.690071083911304E-2</v>
      </c>
      <c r="K65" s="168">
        <v>68483.10792533333</v>
      </c>
      <c r="L65" s="168">
        <v>0</v>
      </c>
      <c r="M65" s="168">
        <v>21355.574664717333</v>
      </c>
      <c r="N65" s="168">
        <v>34455.457399024759</v>
      </c>
      <c r="O65" s="168">
        <v>0</v>
      </c>
      <c r="P65" s="169">
        <v>-106827.3275</v>
      </c>
      <c r="Q65" s="169">
        <v>357873.34609830112</v>
      </c>
      <c r="R65" s="169">
        <v>363469.13644535554</v>
      </c>
      <c r="S65" s="170">
        <v>2589.6999999999998</v>
      </c>
      <c r="T65" s="31">
        <f t="shared" si="1"/>
        <v>943738.15688247012</v>
      </c>
      <c r="U65" s="171">
        <v>-6155.0132025048206</v>
      </c>
      <c r="V65" s="210">
        <f t="shared" si="3"/>
        <v>937583.14367996529</v>
      </c>
      <c r="W65" s="210">
        <v>373217.96099253645</v>
      </c>
      <c r="X65" s="30">
        <f t="shared" si="2"/>
        <v>1310801.1046725018</v>
      </c>
      <c r="Y65" s="100">
        <f t="shared" si="4"/>
        <v>733.93118962626079</v>
      </c>
      <c r="Z65" s="355">
        <v>6</v>
      </c>
    </row>
    <row r="66" spans="1:26" s="174" customFormat="1">
      <c r="A66" s="100">
        <v>178</v>
      </c>
      <c r="B66" s="95" t="s">
        <v>64</v>
      </c>
      <c r="C66" s="96">
        <v>5887</v>
      </c>
      <c r="D66" s="96">
        <v>6653437.8700000001</v>
      </c>
      <c r="E66" s="96">
        <v>1564400.3127256229</v>
      </c>
      <c r="F66" s="96">
        <v>8217838.1827256233</v>
      </c>
      <c r="G66" s="165">
        <v>1359.93</v>
      </c>
      <c r="H66" s="166">
        <v>8005907.9100000001</v>
      </c>
      <c r="I66" s="166">
        <v>211930.2727256231</v>
      </c>
      <c r="J66" s="405">
        <f t="shared" si="0"/>
        <v>2.5789054008280785E-2</v>
      </c>
      <c r="K66" s="168">
        <v>296671.80925200001</v>
      </c>
      <c r="L66" s="168">
        <v>0</v>
      </c>
      <c r="M66" s="168">
        <v>64330.781858198403</v>
      </c>
      <c r="N66" s="168">
        <v>113230.14081200061</v>
      </c>
      <c r="O66" s="168">
        <v>0</v>
      </c>
      <c r="P66" s="169">
        <v>-313328.67</v>
      </c>
      <c r="Q66" s="169">
        <v>832529.17260799883</v>
      </c>
      <c r="R66" s="169">
        <v>363905.56139458384</v>
      </c>
      <c r="S66" s="170">
        <v>8536.15</v>
      </c>
      <c r="T66" s="31">
        <f t="shared" si="1"/>
        <v>1577805.2186504048</v>
      </c>
      <c r="U66" s="171">
        <v>1592728.5435757763</v>
      </c>
      <c r="V66" s="210">
        <f t="shared" si="3"/>
        <v>3170533.7622261811</v>
      </c>
      <c r="W66" s="210">
        <v>1341074.3172244604</v>
      </c>
      <c r="X66" s="30">
        <f t="shared" si="2"/>
        <v>4511608.0794506418</v>
      </c>
      <c r="Y66" s="100">
        <f t="shared" si="4"/>
        <v>766.36794283177198</v>
      </c>
      <c r="Z66" s="355">
        <v>10</v>
      </c>
    </row>
    <row r="67" spans="1:26" s="174" customFormat="1">
      <c r="A67" s="100">
        <v>179</v>
      </c>
      <c r="B67" s="95" t="s">
        <v>65</v>
      </c>
      <c r="C67" s="96">
        <v>144473</v>
      </c>
      <c r="D67" s="96">
        <v>203468574.03999999</v>
      </c>
      <c r="E67" s="96">
        <v>29396081.699357592</v>
      </c>
      <c r="F67" s="96">
        <v>232864655.73935759</v>
      </c>
      <c r="G67" s="165">
        <v>1359.93</v>
      </c>
      <c r="H67" s="166">
        <v>196473166.89000002</v>
      </c>
      <c r="I67" s="166">
        <v>36391488.849357575</v>
      </c>
      <c r="J67" s="405">
        <f t="shared" si="0"/>
        <v>0.15627742533023173</v>
      </c>
      <c r="K67" s="168">
        <v>0</v>
      </c>
      <c r="L67" s="168">
        <v>0</v>
      </c>
      <c r="M67" s="168">
        <v>1988678.1441319401</v>
      </c>
      <c r="N67" s="168">
        <v>3060144.60400014</v>
      </c>
      <c r="O67" s="168">
        <v>1073853.2155220937</v>
      </c>
      <c r="P67" s="169">
        <v>-17479573.87145</v>
      </c>
      <c r="Q67" s="169">
        <v>-7091614.2941753212</v>
      </c>
      <c r="R67" s="169">
        <v>1130494.3773779264</v>
      </c>
      <c r="S67" s="170">
        <v>209485.85</v>
      </c>
      <c r="T67" s="31">
        <f t="shared" si="1"/>
        <v>19282956.874764357</v>
      </c>
      <c r="U67" s="171">
        <v>40036379.977745287</v>
      </c>
      <c r="V67" s="210">
        <f t="shared" si="3"/>
        <v>59319336.852509648</v>
      </c>
      <c r="W67" s="210">
        <v>21199983.277824894</v>
      </c>
      <c r="X67" s="30">
        <f t="shared" si="2"/>
        <v>80519320.130334541</v>
      </c>
      <c r="Y67" s="100">
        <f t="shared" si="4"/>
        <v>557.33126695184944</v>
      </c>
      <c r="Z67" s="355">
        <v>13</v>
      </c>
    </row>
    <row r="68" spans="1:26" s="174" customFormat="1">
      <c r="A68" s="100">
        <v>181</v>
      </c>
      <c r="B68" s="95" t="s">
        <v>66</v>
      </c>
      <c r="C68" s="96">
        <v>1685</v>
      </c>
      <c r="D68" s="96">
        <v>2295025.8199999998</v>
      </c>
      <c r="E68" s="96">
        <v>347181.8806231934</v>
      </c>
      <c r="F68" s="96">
        <v>2642207.7006231933</v>
      </c>
      <c r="G68" s="165">
        <v>1359.93</v>
      </c>
      <c r="H68" s="166">
        <v>2291482.0500000003</v>
      </c>
      <c r="I68" s="166">
        <v>350725.65062319301</v>
      </c>
      <c r="J68" s="405">
        <f t="shared" si="0"/>
        <v>0.13273962169608036</v>
      </c>
      <c r="K68" s="168">
        <v>39648.807126666667</v>
      </c>
      <c r="L68" s="168">
        <v>0</v>
      </c>
      <c r="M68" s="168">
        <v>14140.919975699013</v>
      </c>
      <c r="N68" s="168">
        <v>21823.335427051585</v>
      </c>
      <c r="O68" s="168">
        <v>0</v>
      </c>
      <c r="P68" s="169">
        <v>-81687.400000000009</v>
      </c>
      <c r="Q68" s="169">
        <v>298162.82759963517</v>
      </c>
      <c r="R68" s="169">
        <v>213465.8887162983</v>
      </c>
      <c r="S68" s="170">
        <v>2443.25</v>
      </c>
      <c r="T68" s="31">
        <f t="shared" si="1"/>
        <v>858723.27946854371</v>
      </c>
      <c r="U68" s="171">
        <v>954375.74875171797</v>
      </c>
      <c r="V68" s="210">
        <f t="shared" si="3"/>
        <v>1813099.0282202617</v>
      </c>
      <c r="W68" s="210">
        <v>412846.73719353898</v>
      </c>
      <c r="X68" s="30">
        <f t="shared" si="2"/>
        <v>2225945.7654138007</v>
      </c>
      <c r="Y68" s="100">
        <f t="shared" si="4"/>
        <v>1321.036062560119</v>
      </c>
      <c r="Z68" s="355">
        <v>4</v>
      </c>
    </row>
    <row r="69" spans="1:26" s="174" customFormat="1">
      <c r="A69" s="100">
        <v>182</v>
      </c>
      <c r="B69" s="95" t="s">
        <v>67</v>
      </c>
      <c r="C69" s="96">
        <v>19767</v>
      </c>
      <c r="D69" s="96">
        <v>23727294.75</v>
      </c>
      <c r="E69" s="96">
        <v>4005984.8079243805</v>
      </c>
      <c r="F69" s="96">
        <v>27733279.557924382</v>
      </c>
      <c r="G69" s="165">
        <v>1359.93</v>
      </c>
      <c r="H69" s="166">
        <v>26881736.310000002</v>
      </c>
      <c r="I69" s="166">
        <v>851543.24792438</v>
      </c>
      <c r="J69" s="405">
        <f t="shared" si="0"/>
        <v>3.0704743957375349E-2</v>
      </c>
      <c r="K69" s="168">
        <v>290749.38989799999</v>
      </c>
      <c r="L69" s="168">
        <v>0</v>
      </c>
      <c r="M69" s="168">
        <v>252922.32612713226</v>
      </c>
      <c r="N69" s="168">
        <v>375228.8517432168</v>
      </c>
      <c r="O69" s="168">
        <v>0</v>
      </c>
      <c r="P69" s="169">
        <v>-1559834.53</v>
      </c>
      <c r="Q69" s="169">
        <v>1666777.3868203121</v>
      </c>
      <c r="R69" s="169">
        <v>2026097.030260168</v>
      </c>
      <c r="S69" s="170">
        <v>28662.149999999998</v>
      </c>
      <c r="T69" s="31">
        <f t="shared" si="1"/>
        <v>3932145.8527732091</v>
      </c>
      <c r="U69" s="171">
        <v>-69367.832597479661</v>
      </c>
      <c r="V69" s="210">
        <f t="shared" si="3"/>
        <v>3862778.0201757294</v>
      </c>
      <c r="W69" s="210">
        <v>3363646.0245077191</v>
      </c>
      <c r="X69" s="30">
        <f t="shared" si="2"/>
        <v>7226424.044683449</v>
      </c>
      <c r="Y69" s="100">
        <f t="shared" si="4"/>
        <v>365.58021170048306</v>
      </c>
      <c r="Z69" s="355">
        <v>13</v>
      </c>
    </row>
    <row r="70" spans="1:26" s="174" customFormat="1">
      <c r="A70" s="100">
        <v>186</v>
      </c>
      <c r="B70" s="95" t="s">
        <v>68</v>
      </c>
      <c r="C70" s="96">
        <v>45226</v>
      </c>
      <c r="D70" s="96">
        <v>70400395.959999993</v>
      </c>
      <c r="E70" s="96">
        <v>9289859.252515547</v>
      </c>
      <c r="F70" s="96">
        <v>79690255.212515533</v>
      </c>
      <c r="G70" s="165">
        <v>1359.93</v>
      </c>
      <c r="H70" s="166">
        <v>61504194.18</v>
      </c>
      <c r="I70" s="166">
        <v>18186061.032515533</v>
      </c>
      <c r="J70" s="405">
        <f t="shared" si="0"/>
        <v>0.22820934609906196</v>
      </c>
      <c r="K70" s="168">
        <v>0</v>
      </c>
      <c r="L70" s="168">
        <v>0</v>
      </c>
      <c r="M70" s="168">
        <v>376548.28505418904</v>
      </c>
      <c r="N70" s="168">
        <v>855008.07372949005</v>
      </c>
      <c r="O70" s="168">
        <v>623828.6096007477</v>
      </c>
      <c r="P70" s="169">
        <v>-5594164.778549999</v>
      </c>
      <c r="Q70" s="169">
        <v>-3409635.4958324749</v>
      </c>
      <c r="R70" s="169">
        <v>-910405.65919543139</v>
      </c>
      <c r="S70" s="170">
        <v>65577.7</v>
      </c>
      <c r="T70" s="31">
        <f t="shared" si="1"/>
        <v>10192817.767322056</v>
      </c>
      <c r="U70" s="171">
        <v>3422567.853259732</v>
      </c>
      <c r="V70" s="210">
        <f t="shared" si="3"/>
        <v>13615385.620581787</v>
      </c>
      <c r="W70" s="210">
        <v>5592922.0730756475</v>
      </c>
      <c r="X70" s="30">
        <f t="shared" si="2"/>
        <v>19208307.693657435</v>
      </c>
      <c r="Y70" s="100">
        <f t="shared" si="4"/>
        <v>424.71825263471089</v>
      </c>
      <c r="Z70" s="355">
        <v>1</v>
      </c>
    </row>
    <row r="71" spans="1:26" s="174" customFormat="1">
      <c r="A71" s="100">
        <v>202</v>
      </c>
      <c r="B71" s="95" t="s">
        <v>69</v>
      </c>
      <c r="C71" s="96">
        <v>35497</v>
      </c>
      <c r="D71" s="96">
        <v>61270671.850000001</v>
      </c>
      <c r="E71" s="96">
        <v>5638753.5728792492</v>
      </c>
      <c r="F71" s="96">
        <v>66909425.422879249</v>
      </c>
      <c r="G71" s="165">
        <v>1359.93</v>
      </c>
      <c r="H71" s="166">
        <v>48273435.210000001</v>
      </c>
      <c r="I71" s="166">
        <v>18635990.212879248</v>
      </c>
      <c r="J71" s="405">
        <f t="shared" si="0"/>
        <v>0.27852563514178363</v>
      </c>
      <c r="K71" s="168">
        <v>0</v>
      </c>
      <c r="L71" s="168">
        <v>0</v>
      </c>
      <c r="M71" s="168">
        <v>293235.23299954779</v>
      </c>
      <c r="N71" s="168">
        <v>660279.01452703739</v>
      </c>
      <c r="O71" s="168">
        <v>708620.90448450984</v>
      </c>
      <c r="P71" s="169">
        <v>-2252636.4449999998</v>
      </c>
      <c r="Q71" s="169">
        <v>3039877.669067522</v>
      </c>
      <c r="R71" s="169">
        <v>1455677.5783048854</v>
      </c>
      <c r="S71" s="170">
        <v>51470.65</v>
      </c>
      <c r="T71" s="31">
        <f t="shared" si="1"/>
        <v>22592514.81726275</v>
      </c>
      <c r="U71" s="171">
        <v>1495516.01308127</v>
      </c>
      <c r="V71" s="210">
        <f t="shared" si="3"/>
        <v>24088030.830344021</v>
      </c>
      <c r="W71" s="210">
        <v>3865696.6012971192</v>
      </c>
      <c r="X71" s="30">
        <f t="shared" si="2"/>
        <v>27953727.431641139</v>
      </c>
      <c r="Y71" s="100">
        <f t="shared" si="4"/>
        <v>787.49549065107306</v>
      </c>
      <c r="Z71" s="355">
        <v>2</v>
      </c>
    </row>
    <row r="72" spans="1:26" s="174" customFormat="1">
      <c r="A72" s="100">
        <v>204</v>
      </c>
      <c r="B72" s="95" t="s">
        <v>70</v>
      </c>
      <c r="C72" s="96">
        <v>2778</v>
      </c>
      <c r="D72" s="96">
        <v>2950468.8600000003</v>
      </c>
      <c r="E72" s="96">
        <v>868807.06582429924</v>
      </c>
      <c r="F72" s="96">
        <v>3819275.9258242995</v>
      </c>
      <c r="G72" s="165">
        <v>1359.93</v>
      </c>
      <c r="H72" s="166">
        <v>3777885.54</v>
      </c>
      <c r="I72" s="166">
        <v>41390.385824299417</v>
      </c>
      <c r="J72" s="405">
        <f t="shared" si="0"/>
        <v>1.0837233713446952E-2</v>
      </c>
      <c r="K72" s="168">
        <v>305276.05068600003</v>
      </c>
      <c r="L72" s="168">
        <v>0</v>
      </c>
      <c r="M72" s="168">
        <v>31369.553610244657</v>
      </c>
      <c r="N72" s="168">
        <v>25644.400577572003</v>
      </c>
      <c r="O72" s="168">
        <v>0</v>
      </c>
      <c r="P72" s="169">
        <v>-206845.79</v>
      </c>
      <c r="Q72" s="169">
        <v>-472564.01996446296</v>
      </c>
      <c r="R72" s="169">
        <v>-725824.72209087736</v>
      </c>
      <c r="S72" s="170">
        <v>4028.1</v>
      </c>
      <c r="T72" s="31">
        <f t="shared" si="1"/>
        <v>-997526.04135722423</v>
      </c>
      <c r="U72" s="171">
        <v>1020508.4931754384</v>
      </c>
      <c r="V72" s="210">
        <f t="shared" si="3"/>
        <v>22982.451818214147</v>
      </c>
      <c r="W72" s="210">
        <v>635910.0318923028</v>
      </c>
      <c r="X72" s="30">
        <f t="shared" si="2"/>
        <v>658892.48371051694</v>
      </c>
      <c r="Y72" s="100">
        <f t="shared" si="4"/>
        <v>237.18231955022208</v>
      </c>
      <c r="Z72" s="355">
        <v>11</v>
      </c>
    </row>
    <row r="73" spans="1:26" s="174" customFormat="1">
      <c r="A73" s="100">
        <v>205</v>
      </c>
      <c r="B73" s="95" t="s">
        <v>71</v>
      </c>
      <c r="C73" s="96">
        <v>36493</v>
      </c>
      <c r="D73" s="96">
        <v>53534549.639999993</v>
      </c>
      <c r="E73" s="96">
        <v>6984974.0504413545</v>
      </c>
      <c r="F73" s="96">
        <v>60519523.690441348</v>
      </c>
      <c r="G73" s="165">
        <v>1359.93</v>
      </c>
      <c r="H73" s="166">
        <v>49627925.490000002</v>
      </c>
      <c r="I73" s="166">
        <v>10891598.200441346</v>
      </c>
      <c r="J73" s="405">
        <f t="shared" si="0"/>
        <v>0.1799683397402812</v>
      </c>
      <c r="K73" s="168">
        <v>407000.0305606667</v>
      </c>
      <c r="L73" s="168">
        <v>0</v>
      </c>
      <c r="M73" s="168">
        <v>489729.21414065041</v>
      </c>
      <c r="N73" s="168">
        <v>693216.44746239984</v>
      </c>
      <c r="O73" s="168">
        <v>0</v>
      </c>
      <c r="P73" s="169">
        <v>-2925878.04825</v>
      </c>
      <c r="Q73" s="169">
        <v>-7752867.8544950169</v>
      </c>
      <c r="R73" s="169">
        <v>-4898872.5916404137</v>
      </c>
      <c r="S73" s="170">
        <v>52914.85</v>
      </c>
      <c r="T73" s="31">
        <f t="shared" si="1"/>
        <v>-3043159.7517803665</v>
      </c>
      <c r="U73" s="171">
        <v>13084594.004478877</v>
      </c>
      <c r="V73" s="210">
        <f t="shared" si="3"/>
        <v>10041434.252698511</v>
      </c>
      <c r="W73" s="210">
        <v>5819757.1282052342</v>
      </c>
      <c r="X73" s="30">
        <f t="shared" si="2"/>
        <v>15861191.380903745</v>
      </c>
      <c r="Y73" s="100">
        <f t="shared" si="4"/>
        <v>434.63654347145331</v>
      </c>
      <c r="Z73" s="355">
        <v>18</v>
      </c>
    </row>
    <row r="74" spans="1:26" s="174" customFormat="1">
      <c r="A74" s="100">
        <v>208</v>
      </c>
      <c r="B74" s="95" t="s">
        <v>72</v>
      </c>
      <c r="C74" s="96">
        <v>12412</v>
      </c>
      <c r="D74" s="96">
        <v>20996313.34</v>
      </c>
      <c r="E74" s="96">
        <v>2158028.469451488</v>
      </c>
      <c r="F74" s="96">
        <v>23154341.809451487</v>
      </c>
      <c r="G74" s="165">
        <v>1359.93</v>
      </c>
      <c r="H74" s="166">
        <v>16879451.16</v>
      </c>
      <c r="I74" s="166">
        <v>6274890.6494514868</v>
      </c>
      <c r="J74" s="405">
        <f t="shared" si="0"/>
        <v>0.2710027648849041</v>
      </c>
      <c r="K74" s="168">
        <v>343722.13993600005</v>
      </c>
      <c r="L74" s="168">
        <v>0</v>
      </c>
      <c r="M74" s="168">
        <v>144228.12103199947</v>
      </c>
      <c r="N74" s="168">
        <v>243502.84249451451</v>
      </c>
      <c r="O74" s="168">
        <v>8372.8663539346489</v>
      </c>
      <c r="P74" s="169">
        <v>-616753.48499999999</v>
      </c>
      <c r="Q74" s="169">
        <v>1591114.3300373671</v>
      </c>
      <c r="R74" s="169">
        <v>714745.30689145578</v>
      </c>
      <c r="S74" s="170">
        <v>17997.399999999998</v>
      </c>
      <c r="T74" s="31">
        <f t="shared" si="1"/>
        <v>8721820.1711967587</v>
      </c>
      <c r="U74" s="171">
        <v>6269418.5082062874</v>
      </c>
      <c r="V74" s="210">
        <f t="shared" si="3"/>
        <v>14991238.679403046</v>
      </c>
      <c r="W74" s="210">
        <v>2313854.6272383728</v>
      </c>
      <c r="X74" s="30">
        <f t="shared" si="2"/>
        <v>17305093.306641418</v>
      </c>
      <c r="Y74" s="100">
        <f t="shared" si="4"/>
        <v>1394.2227929939911</v>
      </c>
      <c r="Z74" s="355">
        <v>17</v>
      </c>
    </row>
    <row r="75" spans="1:26" s="174" customFormat="1">
      <c r="A75" s="100">
        <v>211</v>
      </c>
      <c r="B75" s="95" t="s">
        <v>73</v>
      </c>
      <c r="C75" s="96">
        <v>32622</v>
      </c>
      <c r="D75" s="96">
        <v>57021994.709999993</v>
      </c>
      <c r="E75" s="96">
        <v>4203322.6484602336</v>
      </c>
      <c r="F75" s="96">
        <v>61225317.358460225</v>
      </c>
      <c r="G75" s="165">
        <v>1359.93</v>
      </c>
      <c r="H75" s="166">
        <v>44363636.460000001</v>
      </c>
      <c r="I75" s="166">
        <v>16861680.898460224</v>
      </c>
      <c r="J75" s="405">
        <f t="shared" ref="J75:J138" si="5">I75/F75</f>
        <v>0.27540373208257851</v>
      </c>
      <c r="K75" s="168">
        <v>0</v>
      </c>
      <c r="L75" s="168">
        <v>0</v>
      </c>
      <c r="M75" s="168">
        <v>259547.97066091961</v>
      </c>
      <c r="N75" s="168">
        <v>590964.39337674621</v>
      </c>
      <c r="O75" s="168">
        <v>322339.35657327971</v>
      </c>
      <c r="P75" s="169">
        <v>-2089368.4449999998</v>
      </c>
      <c r="Q75" s="169">
        <v>684931.9172317225</v>
      </c>
      <c r="R75" s="169">
        <v>280472.81638252817</v>
      </c>
      <c r="S75" s="170">
        <v>47301.9</v>
      </c>
      <c r="T75" s="31">
        <f t="shared" ref="T75:T138" si="6">SUM(K75:S75)+I75</f>
        <v>16957870.80768542</v>
      </c>
      <c r="U75" s="171">
        <v>6410414.6119171288</v>
      </c>
      <c r="V75" s="210">
        <f t="shared" si="3"/>
        <v>23368285.419602551</v>
      </c>
      <c r="W75" s="210">
        <v>4318026.1539566033</v>
      </c>
      <c r="X75" s="30">
        <f t="shared" ref="X75:X138" si="7">SUM(V75:W75)</f>
        <v>27686311.573559154</v>
      </c>
      <c r="Y75" s="100">
        <f t="shared" si="4"/>
        <v>848.70061840350547</v>
      </c>
      <c r="Z75" s="355">
        <v>6</v>
      </c>
    </row>
    <row r="76" spans="1:26" s="174" customFormat="1">
      <c r="A76" s="100">
        <v>213</v>
      </c>
      <c r="B76" s="95" t="s">
        <v>74</v>
      </c>
      <c r="C76" s="96">
        <v>5230</v>
      </c>
      <c r="D76" s="96">
        <v>5791256.0899999999</v>
      </c>
      <c r="E76" s="96">
        <v>1393263.8566139885</v>
      </c>
      <c r="F76" s="96">
        <v>7184519.9466139879</v>
      </c>
      <c r="G76" s="165">
        <v>1359.93</v>
      </c>
      <c r="H76" s="166">
        <v>7112433.9000000004</v>
      </c>
      <c r="I76" s="166">
        <v>72086.046613987535</v>
      </c>
      <c r="J76" s="405">
        <f t="shared" si="5"/>
        <v>1.0033523067600525E-2</v>
      </c>
      <c r="K76" s="168">
        <v>492014.11711000011</v>
      </c>
      <c r="L76" s="168">
        <v>0</v>
      </c>
      <c r="M76" s="168">
        <v>57079.545742748494</v>
      </c>
      <c r="N76" s="168">
        <v>75479.609135483173</v>
      </c>
      <c r="O76" s="168">
        <v>0</v>
      </c>
      <c r="P76" s="169">
        <v>-368440.79500000004</v>
      </c>
      <c r="Q76" s="169">
        <v>-135640.18013436309</v>
      </c>
      <c r="R76" s="169">
        <v>66922.726256264737</v>
      </c>
      <c r="S76" s="170">
        <v>7583.5</v>
      </c>
      <c r="T76" s="31">
        <f t="shared" si="6"/>
        <v>267084.56972412096</v>
      </c>
      <c r="U76" s="171">
        <v>716957.24678124534</v>
      </c>
      <c r="V76" s="210">
        <f t="shared" ref="V76:V139" si="8">SUM(T76:U76)</f>
        <v>984041.81650536624</v>
      </c>
      <c r="W76" s="210">
        <v>1107336.2295224455</v>
      </c>
      <c r="X76" s="30">
        <f t="shared" si="7"/>
        <v>2091378.0460278117</v>
      </c>
      <c r="Y76" s="100">
        <f t="shared" ref="Y76:Y139" si="9">X76/C76</f>
        <v>399.88107954642669</v>
      </c>
      <c r="Z76" s="355">
        <v>10</v>
      </c>
    </row>
    <row r="77" spans="1:26" s="174" customFormat="1">
      <c r="A77" s="100">
        <v>214</v>
      </c>
      <c r="B77" s="95" t="s">
        <v>75</v>
      </c>
      <c r="C77" s="96">
        <v>12662</v>
      </c>
      <c r="D77" s="96">
        <v>16918543.23</v>
      </c>
      <c r="E77" s="96">
        <v>2791358.2853376875</v>
      </c>
      <c r="F77" s="96">
        <v>19709901.515337687</v>
      </c>
      <c r="G77" s="165">
        <v>1359.93</v>
      </c>
      <c r="H77" s="166">
        <v>17219433.66</v>
      </c>
      <c r="I77" s="166">
        <v>2490467.8553376868</v>
      </c>
      <c r="J77" s="405">
        <f t="shared" si="5"/>
        <v>0.1263561795780499</v>
      </c>
      <c r="K77" s="168">
        <v>233259.52438533335</v>
      </c>
      <c r="L77" s="168">
        <v>0</v>
      </c>
      <c r="M77" s="168">
        <v>178611.72304040106</v>
      </c>
      <c r="N77" s="168">
        <v>222289.94202821061</v>
      </c>
      <c r="O77" s="168">
        <v>0</v>
      </c>
      <c r="P77" s="169">
        <v>-705964.90249999997</v>
      </c>
      <c r="Q77" s="169">
        <v>218342.51649319506</v>
      </c>
      <c r="R77" s="169">
        <v>823608.0857681433</v>
      </c>
      <c r="S77" s="170">
        <v>18359.899999999998</v>
      </c>
      <c r="T77" s="31">
        <f t="shared" si="6"/>
        <v>3478974.6445529703</v>
      </c>
      <c r="U77" s="171">
        <v>5178433.7416731101</v>
      </c>
      <c r="V77" s="210">
        <f t="shared" si="8"/>
        <v>8657408.3862260804</v>
      </c>
      <c r="W77" s="210">
        <v>2604783.27952842</v>
      </c>
      <c r="X77" s="30">
        <f t="shared" si="7"/>
        <v>11262191.665754501</v>
      </c>
      <c r="Y77" s="100">
        <f t="shared" si="9"/>
        <v>889.44808606495815</v>
      </c>
      <c r="Z77" s="355">
        <v>4</v>
      </c>
    </row>
    <row r="78" spans="1:26" s="174" customFormat="1">
      <c r="A78" s="100">
        <v>216</v>
      </c>
      <c r="B78" s="95" t="s">
        <v>76</v>
      </c>
      <c r="C78" s="96">
        <v>1311</v>
      </c>
      <c r="D78" s="96">
        <v>1518857.99</v>
      </c>
      <c r="E78" s="96">
        <v>529344.60820982605</v>
      </c>
      <c r="F78" s="96">
        <v>2048202.598209826</v>
      </c>
      <c r="G78" s="165">
        <v>1359.93</v>
      </c>
      <c r="H78" s="166">
        <v>1782868.23</v>
      </c>
      <c r="I78" s="166">
        <v>265334.36820982606</v>
      </c>
      <c r="J78" s="405">
        <f t="shared" si="5"/>
        <v>0.12954498175216364</v>
      </c>
      <c r="K78" s="168">
        <v>367330.88869200007</v>
      </c>
      <c r="L78" s="168">
        <v>0</v>
      </c>
      <c r="M78" s="168">
        <v>14779.536050244069</v>
      </c>
      <c r="N78" s="168">
        <v>23373.93753813193</v>
      </c>
      <c r="O78" s="168">
        <v>0</v>
      </c>
      <c r="P78" s="169">
        <v>-61475.9</v>
      </c>
      <c r="Q78" s="169">
        <v>114357.02483967174</v>
      </c>
      <c r="R78" s="169">
        <v>-4523.8032819577911</v>
      </c>
      <c r="S78" s="170">
        <v>1900.95</v>
      </c>
      <c r="T78" s="31">
        <f t="shared" si="6"/>
        <v>721077.00204791606</v>
      </c>
      <c r="U78" s="171">
        <v>372167.6190418874</v>
      </c>
      <c r="V78" s="210">
        <f t="shared" si="8"/>
        <v>1093244.6210898035</v>
      </c>
      <c r="W78" s="210">
        <v>303239.42948411038</v>
      </c>
      <c r="X78" s="30">
        <f t="shared" si="7"/>
        <v>1396484.0505739138</v>
      </c>
      <c r="Y78" s="100">
        <f t="shared" si="9"/>
        <v>1065.2052254568375</v>
      </c>
      <c r="Z78" s="355">
        <v>13</v>
      </c>
    </row>
    <row r="79" spans="1:26" s="174" customFormat="1">
      <c r="A79" s="100">
        <v>217</v>
      </c>
      <c r="B79" s="95" t="s">
        <v>77</v>
      </c>
      <c r="C79" s="96">
        <v>5390</v>
      </c>
      <c r="D79" s="96">
        <v>8911056.7200000007</v>
      </c>
      <c r="E79" s="96">
        <v>938634.37492668419</v>
      </c>
      <c r="F79" s="96">
        <v>9849691.0949266851</v>
      </c>
      <c r="G79" s="165">
        <v>1359.93</v>
      </c>
      <c r="H79" s="166">
        <v>7330022.7000000002</v>
      </c>
      <c r="I79" s="166">
        <v>2519668.3949266849</v>
      </c>
      <c r="J79" s="405">
        <f t="shared" si="5"/>
        <v>0.25581192045956641</v>
      </c>
      <c r="K79" s="168">
        <v>63332.04005333333</v>
      </c>
      <c r="L79" s="168">
        <v>0</v>
      </c>
      <c r="M79" s="168">
        <v>63001.545233973724</v>
      </c>
      <c r="N79" s="168">
        <v>103983.39196857979</v>
      </c>
      <c r="O79" s="168">
        <v>0</v>
      </c>
      <c r="P79" s="169">
        <v>-289452.02999999997</v>
      </c>
      <c r="Q79" s="169">
        <v>-561106.87027460278</v>
      </c>
      <c r="R79" s="169">
        <v>-772481.20078429999</v>
      </c>
      <c r="S79" s="170">
        <v>7815.5</v>
      </c>
      <c r="T79" s="31">
        <f t="shared" si="6"/>
        <v>1134760.7711236691</v>
      </c>
      <c r="U79" s="171">
        <v>2726306.362260391</v>
      </c>
      <c r="V79" s="210">
        <f t="shared" si="8"/>
        <v>3861067.1333840601</v>
      </c>
      <c r="W79" s="210">
        <v>1039253.6922498947</v>
      </c>
      <c r="X79" s="30">
        <f t="shared" si="7"/>
        <v>4900320.8256339552</v>
      </c>
      <c r="Y79" s="100">
        <f t="shared" si="9"/>
        <v>909.15043147197684</v>
      </c>
      <c r="Z79" s="355">
        <v>16</v>
      </c>
    </row>
    <row r="80" spans="1:26" s="174" customFormat="1">
      <c r="A80" s="100">
        <v>218</v>
      </c>
      <c r="B80" s="95" t="s">
        <v>78</v>
      </c>
      <c r="C80" s="96">
        <v>1192</v>
      </c>
      <c r="D80" s="96">
        <v>1212511.22</v>
      </c>
      <c r="E80" s="96">
        <v>246701.17665707</v>
      </c>
      <c r="F80" s="96">
        <v>1459212.3966570699</v>
      </c>
      <c r="G80" s="165">
        <v>1359.93</v>
      </c>
      <c r="H80" s="166">
        <v>1621036.56</v>
      </c>
      <c r="I80" s="166">
        <v>-161824.16334293014</v>
      </c>
      <c r="J80" s="405">
        <f t="shared" si="5"/>
        <v>-0.11089829260884528</v>
      </c>
      <c r="K80" s="168">
        <v>44263.60244266667</v>
      </c>
      <c r="L80" s="168">
        <v>0</v>
      </c>
      <c r="M80" s="168">
        <v>11826.419147031816</v>
      </c>
      <c r="N80" s="168">
        <v>18032.150834145494</v>
      </c>
      <c r="O80" s="168">
        <v>0</v>
      </c>
      <c r="P80" s="169">
        <v>-53643.164999999994</v>
      </c>
      <c r="Q80" s="169">
        <v>422971.04760824348</v>
      </c>
      <c r="R80" s="169">
        <v>241440.92076209918</v>
      </c>
      <c r="S80" s="170">
        <v>1728.3999999999999</v>
      </c>
      <c r="T80" s="31">
        <f t="shared" si="6"/>
        <v>524795.21245125658</v>
      </c>
      <c r="U80" s="171">
        <v>620734.45455552044</v>
      </c>
      <c r="V80" s="210">
        <f t="shared" si="8"/>
        <v>1145529.6670067771</v>
      </c>
      <c r="W80" s="210">
        <v>322621.97835605656</v>
      </c>
      <c r="X80" s="30">
        <f t="shared" si="7"/>
        <v>1468151.6453628337</v>
      </c>
      <c r="Y80" s="100">
        <f t="shared" si="9"/>
        <v>1231.6708434251962</v>
      </c>
      <c r="Z80" s="355">
        <v>14</v>
      </c>
    </row>
    <row r="81" spans="1:26" s="174" customFormat="1">
      <c r="A81" s="100">
        <v>224</v>
      </c>
      <c r="B81" s="95" t="s">
        <v>79</v>
      </c>
      <c r="C81" s="96">
        <v>8717</v>
      </c>
      <c r="D81" s="96">
        <v>12313888.699999999</v>
      </c>
      <c r="E81" s="96">
        <v>2177126.0660778526</v>
      </c>
      <c r="F81" s="96">
        <v>14491014.766077852</v>
      </c>
      <c r="G81" s="165">
        <v>1359.93</v>
      </c>
      <c r="H81" s="166">
        <v>11854509.810000001</v>
      </c>
      <c r="I81" s="166">
        <v>2636504.9560778514</v>
      </c>
      <c r="J81" s="405">
        <f t="shared" si="5"/>
        <v>0.18194067141865522</v>
      </c>
      <c r="K81" s="168">
        <v>0</v>
      </c>
      <c r="L81" s="168">
        <v>0</v>
      </c>
      <c r="M81" s="168">
        <v>85729.120912604398</v>
      </c>
      <c r="N81" s="168">
        <v>107864.33351839804</v>
      </c>
      <c r="O81" s="168">
        <v>0</v>
      </c>
      <c r="P81" s="169">
        <v>-753390.58220000006</v>
      </c>
      <c r="Q81" s="169">
        <v>-739697.95930586406</v>
      </c>
      <c r="R81" s="169">
        <v>-627025.14316977886</v>
      </c>
      <c r="S81" s="170">
        <v>12639.65</v>
      </c>
      <c r="T81" s="31">
        <f t="shared" si="6"/>
        <v>722624.37583321077</v>
      </c>
      <c r="U81" s="171">
        <v>3706311.3577195536</v>
      </c>
      <c r="V81" s="210">
        <f t="shared" si="8"/>
        <v>4428935.7335527642</v>
      </c>
      <c r="W81" s="210">
        <v>1533205.799361821</v>
      </c>
      <c r="X81" s="30">
        <f t="shared" si="7"/>
        <v>5962141.5329145854</v>
      </c>
      <c r="Y81" s="100">
        <f t="shared" si="9"/>
        <v>683.9671369639309</v>
      </c>
      <c r="Z81" s="355">
        <v>1</v>
      </c>
    </row>
    <row r="82" spans="1:26" s="174" customFormat="1">
      <c r="A82" s="100">
        <v>226</v>
      </c>
      <c r="B82" s="95" t="s">
        <v>80</v>
      </c>
      <c r="C82" s="96">
        <v>3774</v>
      </c>
      <c r="D82" s="96">
        <v>4511364.9700000007</v>
      </c>
      <c r="E82" s="96">
        <v>1100193.7288632416</v>
      </c>
      <c r="F82" s="96">
        <v>5611558.6988632418</v>
      </c>
      <c r="G82" s="165">
        <v>1359.93</v>
      </c>
      <c r="H82" s="166">
        <v>5132375.82</v>
      </c>
      <c r="I82" s="166">
        <v>479182.87886324152</v>
      </c>
      <c r="J82" s="405">
        <f t="shared" si="5"/>
        <v>8.5392117338149151E-2</v>
      </c>
      <c r="K82" s="168">
        <v>461840.83841400011</v>
      </c>
      <c r="L82" s="168">
        <v>0</v>
      </c>
      <c r="M82" s="168">
        <v>48920.055738446135</v>
      </c>
      <c r="N82" s="168">
        <v>66118.655395104826</v>
      </c>
      <c r="O82" s="168">
        <v>0</v>
      </c>
      <c r="P82" s="169">
        <v>-201950.565</v>
      </c>
      <c r="Q82" s="169">
        <v>784635.01991361193</v>
      </c>
      <c r="R82" s="169">
        <v>535356.36798002338</v>
      </c>
      <c r="S82" s="170">
        <v>5472.3</v>
      </c>
      <c r="T82" s="31">
        <f t="shared" si="6"/>
        <v>2179575.5513044279</v>
      </c>
      <c r="U82" s="171">
        <v>1482298.5651827611</v>
      </c>
      <c r="V82" s="210">
        <f t="shared" si="8"/>
        <v>3661874.1164871892</v>
      </c>
      <c r="W82" s="210">
        <v>811114.02446149732</v>
      </c>
      <c r="X82" s="30">
        <f t="shared" si="7"/>
        <v>4472988.1409486867</v>
      </c>
      <c r="Y82" s="100">
        <f t="shared" si="9"/>
        <v>1185.2114840881522</v>
      </c>
      <c r="Z82" s="355">
        <v>13</v>
      </c>
    </row>
    <row r="83" spans="1:26" s="174" customFormat="1">
      <c r="A83" s="100">
        <v>230</v>
      </c>
      <c r="B83" s="95" t="s">
        <v>81</v>
      </c>
      <c r="C83" s="96">
        <v>2290</v>
      </c>
      <c r="D83" s="96">
        <v>2673633.7999999998</v>
      </c>
      <c r="E83" s="96">
        <v>753077.43037613411</v>
      </c>
      <c r="F83" s="96">
        <v>3426711.2303761337</v>
      </c>
      <c r="G83" s="165">
        <v>1359.93</v>
      </c>
      <c r="H83" s="166">
        <v>3114239.7</v>
      </c>
      <c r="I83" s="166">
        <v>312471.53037613351</v>
      </c>
      <c r="J83" s="405">
        <f t="shared" si="5"/>
        <v>9.1187003913905815E-2</v>
      </c>
      <c r="K83" s="168">
        <v>228117.23934999999</v>
      </c>
      <c r="L83" s="168">
        <v>0</v>
      </c>
      <c r="M83" s="168">
        <v>24001.82856898725</v>
      </c>
      <c r="N83" s="168">
        <v>43571.571912707179</v>
      </c>
      <c r="O83" s="168">
        <v>0</v>
      </c>
      <c r="P83" s="169">
        <v>-95269.999999999985</v>
      </c>
      <c r="Q83" s="169">
        <v>-109857.50508823193</v>
      </c>
      <c r="R83" s="169">
        <v>-115270.02687541254</v>
      </c>
      <c r="S83" s="170">
        <v>3320.5</v>
      </c>
      <c r="T83" s="31">
        <f t="shared" si="6"/>
        <v>291085.13824418344</v>
      </c>
      <c r="U83" s="171">
        <v>1295258.7772060249</v>
      </c>
      <c r="V83" s="210">
        <f t="shared" si="8"/>
        <v>1586343.9154502084</v>
      </c>
      <c r="W83" s="210">
        <v>569238.57779793919</v>
      </c>
      <c r="X83" s="30">
        <f t="shared" si="7"/>
        <v>2155582.4932481474</v>
      </c>
      <c r="Y83" s="100">
        <f t="shared" si="9"/>
        <v>941.30239879831765</v>
      </c>
      <c r="Z83" s="355">
        <v>4</v>
      </c>
    </row>
    <row r="84" spans="1:26" s="174" customFormat="1">
      <c r="A84" s="100">
        <v>231</v>
      </c>
      <c r="B84" s="95" t="s">
        <v>82</v>
      </c>
      <c r="C84" s="96">
        <v>1289</v>
      </c>
      <c r="D84" s="96">
        <v>1455917.2200000002</v>
      </c>
      <c r="E84" s="96">
        <v>529293.98588526831</v>
      </c>
      <c r="F84" s="96">
        <v>1985211.2058852685</v>
      </c>
      <c r="G84" s="165">
        <v>1359.93</v>
      </c>
      <c r="H84" s="166">
        <v>1752949.77</v>
      </c>
      <c r="I84" s="166">
        <v>232261.4358852685</v>
      </c>
      <c r="J84" s="405">
        <f t="shared" si="5"/>
        <v>0.11699583157535914</v>
      </c>
      <c r="K84" s="168">
        <v>65000.476902666676</v>
      </c>
      <c r="L84" s="168">
        <v>0</v>
      </c>
      <c r="M84" s="168">
        <v>18040.178460517069</v>
      </c>
      <c r="N84" s="168">
        <v>13485.137310385146</v>
      </c>
      <c r="O84" s="168">
        <v>9304.1375551675519</v>
      </c>
      <c r="P84" s="169">
        <v>-56920.59</v>
      </c>
      <c r="Q84" s="169">
        <v>-863668.8372573927</v>
      </c>
      <c r="R84" s="169">
        <v>-534687.13476313697</v>
      </c>
      <c r="S84" s="170">
        <v>1869.05</v>
      </c>
      <c r="T84" s="31">
        <f t="shared" si="6"/>
        <v>-1115316.1459065247</v>
      </c>
      <c r="U84" s="171">
        <v>-38082.449863003989</v>
      </c>
      <c r="V84" s="210">
        <f t="shared" si="8"/>
        <v>-1153398.5957695288</v>
      </c>
      <c r="W84" s="210">
        <v>228575.56820288365</v>
      </c>
      <c r="X84" s="30">
        <f t="shared" si="7"/>
        <v>-924823.02756664506</v>
      </c>
      <c r="Y84" s="100">
        <f t="shared" si="9"/>
        <v>-717.47325645201329</v>
      </c>
      <c r="Z84" s="355">
        <v>15</v>
      </c>
    </row>
    <row r="85" spans="1:26" s="174" customFormat="1">
      <c r="A85" s="100">
        <v>232</v>
      </c>
      <c r="B85" s="95" t="s">
        <v>83</v>
      </c>
      <c r="C85" s="96">
        <v>12890</v>
      </c>
      <c r="D85" s="96">
        <v>18160507.239999998</v>
      </c>
      <c r="E85" s="96">
        <v>2631880.851371977</v>
      </c>
      <c r="F85" s="96">
        <v>20792388.091371976</v>
      </c>
      <c r="G85" s="165">
        <v>1359.93</v>
      </c>
      <c r="H85" s="166">
        <v>17529497.699999999</v>
      </c>
      <c r="I85" s="166">
        <v>3262890.3913719766</v>
      </c>
      <c r="J85" s="405">
        <f t="shared" si="5"/>
        <v>0.15692715896958215</v>
      </c>
      <c r="K85" s="168">
        <v>7538.6133799999998</v>
      </c>
      <c r="L85" s="168">
        <v>0</v>
      </c>
      <c r="M85" s="168">
        <v>172686.04529003394</v>
      </c>
      <c r="N85" s="168">
        <v>237554.24893918465</v>
      </c>
      <c r="O85" s="168">
        <v>0</v>
      </c>
      <c r="P85" s="169">
        <v>-911475.2649999999</v>
      </c>
      <c r="Q85" s="169">
        <v>17854.550463376247</v>
      </c>
      <c r="R85" s="169">
        <v>-280201.83115556929</v>
      </c>
      <c r="S85" s="170">
        <v>18690.5</v>
      </c>
      <c r="T85" s="31">
        <f t="shared" si="6"/>
        <v>2525537.253289002</v>
      </c>
      <c r="U85" s="171">
        <v>5189312.3605946526</v>
      </c>
      <c r="V85" s="210">
        <f t="shared" si="8"/>
        <v>7714849.6138836546</v>
      </c>
      <c r="W85" s="210">
        <v>2776799.9889833261</v>
      </c>
      <c r="X85" s="30">
        <f t="shared" si="7"/>
        <v>10491649.602866981</v>
      </c>
      <c r="Y85" s="100">
        <f t="shared" si="9"/>
        <v>813.93712978021574</v>
      </c>
      <c r="Z85" s="355">
        <v>14</v>
      </c>
    </row>
    <row r="86" spans="1:26" s="174" customFormat="1">
      <c r="A86" s="100">
        <v>233</v>
      </c>
      <c r="B86" s="95" t="s">
        <v>84</v>
      </c>
      <c r="C86" s="96">
        <v>15312</v>
      </c>
      <c r="D86" s="96">
        <v>22069391.16</v>
      </c>
      <c r="E86" s="96">
        <v>2821160.175777405</v>
      </c>
      <c r="F86" s="96">
        <v>24890551.335777406</v>
      </c>
      <c r="G86" s="165">
        <v>1359.93</v>
      </c>
      <c r="H86" s="166">
        <v>20823248.16</v>
      </c>
      <c r="I86" s="166">
        <v>4067303.1757774055</v>
      </c>
      <c r="J86" s="405">
        <f t="shared" si="5"/>
        <v>0.16340751640688281</v>
      </c>
      <c r="K86" s="168">
        <v>0</v>
      </c>
      <c r="L86" s="168">
        <v>0</v>
      </c>
      <c r="M86" s="168">
        <v>197673.02489159215</v>
      </c>
      <c r="N86" s="168">
        <v>210443.90851872254</v>
      </c>
      <c r="O86" s="168">
        <v>0</v>
      </c>
      <c r="P86" s="169">
        <v>-891966.7</v>
      </c>
      <c r="Q86" s="169">
        <v>2494170.1595986546</v>
      </c>
      <c r="R86" s="169">
        <v>786129.06680846412</v>
      </c>
      <c r="S86" s="170">
        <v>22202.399999999998</v>
      </c>
      <c r="T86" s="31">
        <f t="shared" si="6"/>
        <v>6885955.0355948387</v>
      </c>
      <c r="U86" s="171">
        <v>7291490.9218487255</v>
      </c>
      <c r="V86" s="210">
        <f t="shared" si="8"/>
        <v>14177445.957443565</v>
      </c>
      <c r="W86" s="210">
        <v>3290397.106110211</v>
      </c>
      <c r="X86" s="30">
        <f t="shared" si="7"/>
        <v>17467843.063553777</v>
      </c>
      <c r="Y86" s="100">
        <f t="shared" si="9"/>
        <v>1140.7943484557063</v>
      </c>
      <c r="Z86" s="355">
        <v>14</v>
      </c>
    </row>
    <row r="87" spans="1:26" s="174" customFormat="1">
      <c r="A87" s="100">
        <v>235</v>
      </c>
      <c r="B87" s="95" t="s">
        <v>85</v>
      </c>
      <c r="C87" s="96">
        <v>10396</v>
      </c>
      <c r="D87" s="96">
        <v>18035757.27</v>
      </c>
      <c r="E87" s="96">
        <v>3438419.5028798105</v>
      </c>
      <c r="F87" s="96">
        <v>21474176.772879809</v>
      </c>
      <c r="G87" s="165">
        <v>1359.93</v>
      </c>
      <c r="H87" s="166">
        <v>14137832.280000001</v>
      </c>
      <c r="I87" s="166">
        <v>7336344.4928798079</v>
      </c>
      <c r="J87" s="405">
        <f t="shared" si="5"/>
        <v>0.34163565711841548</v>
      </c>
      <c r="K87" s="168">
        <v>0</v>
      </c>
      <c r="L87" s="168">
        <v>0</v>
      </c>
      <c r="M87" s="168">
        <v>72648.755867265791</v>
      </c>
      <c r="N87" s="168">
        <v>181638.75646401822</v>
      </c>
      <c r="O87" s="168">
        <v>275131.64166968473</v>
      </c>
      <c r="P87" s="169">
        <v>-711865.3600000001</v>
      </c>
      <c r="Q87" s="169">
        <v>7363193.4739771765</v>
      </c>
      <c r="R87" s="169">
        <v>1488070.7429396594</v>
      </c>
      <c r="S87" s="170">
        <v>15074.199999999999</v>
      </c>
      <c r="T87" s="31">
        <f t="shared" si="6"/>
        <v>16020236.703797612</v>
      </c>
      <c r="U87" s="171">
        <v>-1613256.8999804079</v>
      </c>
      <c r="V87" s="210">
        <f t="shared" si="8"/>
        <v>14406979.803817205</v>
      </c>
      <c r="W87" s="210">
        <v>642106.2707452547</v>
      </c>
      <c r="X87" s="30">
        <f t="shared" si="7"/>
        <v>15049086.07456246</v>
      </c>
      <c r="Y87" s="100">
        <f t="shared" si="9"/>
        <v>1447.5842703503713</v>
      </c>
      <c r="Z87" s="355">
        <v>1</v>
      </c>
    </row>
    <row r="88" spans="1:26" s="174" customFormat="1">
      <c r="A88" s="100">
        <v>236</v>
      </c>
      <c r="B88" s="95" t="s">
        <v>86</v>
      </c>
      <c r="C88" s="96">
        <v>4196</v>
      </c>
      <c r="D88" s="96">
        <v>7070877.1299999999</v>
      </c>
      <c r="E88" s="96">
        <v>682269.82788399188</v>
      </c>
      <c r="F88" s="96">
        <v>7753146.9578839913</v>
      </c>
      <c r="G88" s="165">
        <v>1359.93</v>
      </c>
      <c r="H88" s="166">
        <v>5706266.2800000003</v>
      </c>
      <c r="I88" s="166">
        <v>2046880.677883991</v>
      </c>
      <c r="J88" s="405">
        <f t="shared" si="5"/>
        <v>0.26400643364596188</v>
      </c>
      <c r="K88" s="168">
        <v>95521.727402666686</v>
      </c>
      <c r="L88" s="168">
        <v>0</v>
      </c>
      <c r="M88" s="168">
        <v>46310.708468334436</v>
      </c>
      <c r="N88" s="168">
        <v>65217.222519311414</v>
      </c>
      <c r="O88" s="168">
        <v>0</v>
      </c>
      <c r="P88" s="169">
        <v>-190964.215</v>
      </c>
      <c r="Q88" s="169">
        <v>-104928.87593170683</v>
      </c>
      <c r="R88" s="169">
        <v>-423861.78708387644</v>
      </c>
      <c r="S88" s="170">
        <v>6084.2</v>
      </c>
      <c r="T88" s="31">
        <f t="shared" si="6"/>
        <v>1540259.6582587203</v>
      </c>
      <c r="U88" s="171">
        <v>2283320.3170596054</v>
      </c>
      <c r="V88" s="210">
        <f t="shared" si="8"/>
        <v>3823579.9753183257</v>
      </c>
      <c r="W88" s="210">
        <v>848506.01067484624</v>
      </c>
      <c r="X88" s="30">
        <f t="shared" si="7"/>
        <v>4672085.985993172</v>
      </c>
      <c r="Y88" s="100">
        <f t="shared" si="9"/>
        <v>1113.4618651080009</v>
      </c>
      <c r="Z88" s="355">
        <v>16</v>
      </c>
    </row>
    <row r="89" spans="1:26" s="174" customFormat="1">
      <c r="A89" s="100">
        <v>239</v>
      </c>
      <c r="B89" s="95" t="s">
        <v>87</v>
      </c>
      <c r="C89" s="96">
        <v>2095</v>
      </c>
      <c r="D89" s="96">
        <v>2091512.0699999998</v>
      </c>
      <c r="E89" s="96">
        <v>589690.7026161832</v>
      </c>
      <c r="F89" s="96">
        <v>2681202.7726161829</v>
      </c>
      <c r="G89" s="165">
        <v>1359.93</v>
      </c>
      <c r="H89" s="166">
        <v>2849053.35</v>
      </c>
      <c r="I89" s="166">
        <v>-167850.57738381717</v>
      </c>
      <c r="J89" s="405">
        <f t="shared" si="5"/>
        <v>-6.2602716623344754E-2</v>
      </c>
      <c r="K89" s="168">
        <v>597700.96086000011</v>
      </c>
      <c r="L89" s="168">
        <v>0</v>
      </c>
      <c r="M89" s="168">
        <v>35779.8281454479</v>
      </c>
      <c r="N89" s="168">
        <v>36717.557335990758</v>
      </c>
      <c r="O89" s="168">
        <v>0</v>
      </c>
      <c r="P89" s="169">
        <v>-125239.745</v>
      </c>
      <c r="Q89" s="169">
        <v>195498.780700011</v>
      </c>
      <c r="R89" s="169">
        <v>-287488.2493543544</v>
      </c>
      <c r="S89" s="170">
        <v>3037.75</v>
      </c>
      <c r="T89" s="31">
        <f t="shared" si="6"/>
        <v>288156.30530327809</v>
      </c>
      <c r="U89" s="171">
        <v>397653.44895801763</v>
      </c>
      <c r="V89" s="210">
        <f t="shared" si="8"/>
        <v>685809.75426129578</v>
      </c>
      <c r="W89" s="210">
        <v>459421.97761015041</v>
      </c>
      <c r="X89" s="30">
        <f t="shared" si="7"/>
        <v>1145231.7318714461</v>
      </c>
      <c r="Y89" s="100">
        <f t="shared" si="9"/>
        <v>546.64999134675236</v>
      </c>
      <c r="Z89" s="355">
        <v>11</v>
      </c>
    </row>
    <row r="90" spans="1:26" s="174" customFormat="1">
      <c r="A90" s="100">
        <v>240</v>
      </c>
      <c r="B90" s="95" t="s">
        <v>88</v>
      </c>
      <c r="C90" s="96">
        <v>19982</v>
      </c>
      <c r="D90" s="96">
        <v>26702679.030000001</v>
      </c>
      <c r="E90" s="96">
        <v>3963340.22689211</v>
      </c>
      <c r="F90" s="96">
        <v>30666019.256892111</v>
      </c>
      <c r="G90" s="165">
        <v>1359.93</v>
      </c>
      <c r="H90" s="166">
        <v>27174121.260000002</v>
      </c>
      <c r="I90" s="166">
        <v>3491897.9968921095</v>
      </c>
      <c r="J90" s="405">
        <f t="shared" si="5"/>
        <v>0.113868642931453</v>
      </c>
      <c r="K90" s="168">
        <v>144498.30104666666</v>
      </c>
      <c r="L90" s="168">
        <v>0</v>
      </c>
      <c r="M90" s="168">
        <v>315171.77759641653</v>
      </c>
      <c r="N90" s="168">
        <v>377955.66117311473</v>
      </c>
      <c r="O90" s="168">
        <v>0</v>
      </c>
      <c r="P90" s="169">
        <v>-1998124.335</v>
      </c>
      <c r="Q90" s="169">
        <v>-6108357.624492256</v>
      </c>
      <c r="R90" s="169">
        <v>-3736384.6645788797</v>
      </c>
      <c r="S90" s="170">
        <v>28973.899999999998</v>
      </c>
      <c r="T90" s="31">
        <f t="shared" si="6"/>
        <v>-7484368.9873628281</v>
      </c>
      <c r="U90" s="171">
        <v>4179917.2020548019</v>
      </c>
      <c r="V90" s="210">
        <f t="shared" si="8"/>
        <v>-3304451.7853080262</v>
      </c>
      <c r="W90" s="210">
        <v>3249022.9376860186</v>
      </c>
      <c r="X90" s="30">
        <f t="shared" si="7"/>
        <v>-55428.847622007597</v>
      </c>
      <c r="Y90" s="100">
        <f t="shared" si="9"/>
        <v>-2.7739389261339005</v>
      </c>
      <c r="Z90" s="355">
        <v>19</v>
      </c>
    </row>
    <row r="91" spans="1:26" s="174" customFormat="1">
      <c r="A91" s="100">
        <v>241</v>
      </c>
      <c r="B91" s="95" t="s">
        <v>89</v>
      </c>
      <c r="C91" s="96">
        <v>7904</v>
      </c>
      <c r="D91" s="96">
        <v>12362931.470000001</v>
      </c>
      <c r="E91" s="96">
        <v>1153311.7528034048</v>
      </c>
      <c r="F91" s="96">
        <v>13516243.222803406</v>
      </c>
      <c r="G91" s="165">
        <v>1359.93</v>
      </c>
      <c r="H91" s="166">
        <v>10748886.720000001</v>
      </c>
      <c r="I91" s="166">
        <v>2767356.5028034057</v>
      </c>
      <c r="J91" s="405">
        <f t="shared" si="5"/>
        <v>0.20474302342640352</v>
      </c>
      <c r="K91" s="168">
        <v>44410.75808</v>
      </c>
      <c r="L91" s="168">
        <v>0</v>
      </c>
      <c r="M91" s="168">
        <v>87137.195178451919</v>
      </c>
      <c r="N91" s="168">
        <v>140239.36328474176</v>
      </c>
      <c r="O91" s="168">
        <v>0</v>
      </c>
      <c r="P91" s="169">
        <v>-410520.42</v>
      </c>
      <c r="Q91" s="169">
        <v>-1201596.3587326356</v>
      </c>
      <c r="R91" s="169">
        <v>-845189.54189871054</v>
      </c>
      <c r="S91" s="170">
        <v>11460.8</v>
      </c>
      <c r="T91" s="31">
        <f t="shared" si="6"/>
        <v>593298.29871525289</v>
      </c>
      <c r="U91" s="171">
        <v>1677615.1925439893</v>
      </c>
      <c r="V91" s="210">
        <f t="shared" si="8"/>
        <v>2270913.4912592424</v>
      </c>
      <c r="W91" s="210">
        <v>1176970.7263198402</v>
      </c>
      <c r="X91" s="30">
        <f t="shared" si="7"/>
        <v>3447884.2175790826</v>
      </c>
      <c r="Y91" s="100">
        <f t="shared" si="9"/>
        <v>436.22016922812281</v>
      </c>
      <c r="Z91" s="355">
        <v>19</v>
      </c>
    </row>
    <row r="92" spans="1:26" s="174" customFormat="1">
      <c r="A92" s="100">
        <v>244</v>
      </c>
      <c r="B92" s="95" t="s">
        <v>90</v>
      </c>
      <c r="C92" s="96">
        <v>19116</v>
      </c>
      <c r="D92" s="96">
        <v>41633435.489999995</v>
      </c>
      <c r="E92" s="96">
        <v>1649940.3441278911</v>
      </c>
      <c r="F92" s="96">
        <v>43283375.834127888</v>
      </c>
      <c r="G92" s="165">
        <v>1359.93</v>
      </c>
      <c r="H92" s="166">
        <v>25996421.880000003</v>
      </c>
      <c r="I92" s="166">
        <v>17286953.954127885</v>
      </c>
      <c r="J92" s="405">
        <f t="shared" si="5"/>
        <v>0.39939014970494846</v>
      </c>
      <c r="K92" s="168">
        <v>0</v>
      </c>
      <c r="L92" s="168">
        <v>0</v>
      </c>
      <c r="M92" s="168">
        <v>198002.77287539403</v>
      </c>
      <c r="N92" s="168">
        <v>371929.97462885809</v>
      </c>
      <c r="O92" s="168">
        <v>415992.61659380875</v>
      </c>
      <c r="P92" s="169">
        <v>-970824.77</v>
      </c>
      <c r="Q92" s="169">
        <v>-843977.50751002331</v>
      </c>
      <c r="R92" s="169">
        <v>-1572961.3445982235</v>
      </c>
      <c r="S92" s="170">
        <v>27718.2</v>
      </c>
      <c r="T92" s="31">
        <f t="shared" si="6"/>
        <v>14912833.8961177</v>
      </c>
      <c r="U92" s="171">
        <v>4245106.9129029894</v>
      </c>
      <c r="V92" s="210">
        <f t="shared" si="8"/>
        <v>19157940.809020691</v>
      </c>
      <c r="W92" s="210">
        <v>2143494.4033807027</v>
      </c>
      <c r="X92" s="30">
        <f t="shared" si="7"/>
        <v>21301435.212401394</v>
      </c>
      <c r="Y92" s="100">
        <f t="shared" si="9"/>
        <v>1114.3249221804454</v>
      </c>
      <c r="Z92" s="355">
        <v>17</v>
      </c>
    </row>
    <row r="93" spans="1:26" s="174" customFormat="1">
      <c r="A93" s="100">
        <v>245</v>
      </c>
      <c r="B93" s="95" t="s">
        <v>91</v>
      </c>
      <c r="C93" s="96">
        <v>37232</v>
      </c>
      <c r="D93" s="96">
        <v>57253224.640000008</v>
      </c>
      <c r="E93" s="96">
        <v>12749591.35832157</v>
      </c>
      <c r="F93" s="96">
        <v>70002815.998321578</v>
      </c>
      <c r="G93" s="165">
        <v>1359.93</v>
      </c>
      <c r="H93" s="166">
        <v>50632913.760000005</v>
      </c>
      <c r="I93" s="166">
        <v>19369902.238321573</v>
      </c>
      <c r="J93" s="405">
        <f t="shared" si="5"/>
        <v>0.27670175780908579</v>
      </c>
      <c r="K93" s="168">
        <v>0</v>
      </c>
      <c r="L93" s="168">
        <v>0</v>
      </c>
      <c r="M93" s="168">
        <v>335018.31177697261</v>
      </c>
      <c r="N93" s="168">
        <v>780295.61224501207</v>
      </c>
      <c r="O93" s="168">
        <v>332829.8135966346</v>
      </c>
      <c r="P93" s="169">
        <v>-5235610.8037</v>
      </c>
      <c r="Q93" s="169">
        <v>-1124612.8536957274</v>
      </c>
      <c r="R93" s="169">
        <v>422657.58740302263</v>
      </c>
      <c r="S93" s="170">
        <v>53986.400000000001</v>
      </c>
      <c r="T93" s="31">
        <f t="shared" si="6"/>
        <v>14934466.305947486</v>
      </c>
      <c r="U93" s="171">
        <v>1850402.4242887096</v>
      </c>
      <c r="V93" s="210">
        <f t="shared" si="8"/>
        <v>16784868.730236195</v>
      </c>
      <c r="W93" s="210">
        <v>4883155.9368509306</v>
      </c>
      <c r="X93" s="30">
        <f t="shared" si="7"/>
        <v>21668024.667087127</v>
      </c>
      <c r="Y93" s="100">
        <f t="shared" si="9"/>
        <v>581.97315930079299</v>
      </c>
      <c r="Z93" s="355">
        <v>1</v>
      </c>
    </row>
    <row r="94" spans="1:26" s="174" customFormat="1">
      <c r="A94" s="100">
        <v>249</v>
      </c>
      <c r="B94" s="95" t="s">
        <v>92</v>
      </c>
      <c r="C94" s="96">
        <v>9443</v>
      </c>
      <c r="D94" s="96">
        <v>11671289.32</v>
      </c>
      <c r="E94" s="96">
        <v>2133661.1546548177</v>
      </c>
      <c r="F94" s="96">
        <v>13804950.474654818</v>
      </c>
      <c r="G94" s="165">
        <v>1359.93</v>
      </c>
      <c r="H94" s="166">
        <v>12841818.99</v>
      </c>
      <c r="I94" s="166">
        <v>963131.48465481773</v>
      </c>
      <c r="J94" s="405">
        <f t="shared" si="5"/>
        <v>6.9767109010863734E-2</v>
      </c>
      <c r="K94" s="168">
        <v>445543.00659400003</v>
      </c>
      <c r="L94" s="168">
        <v>0</v>
      </c>
      <c r="M94" s="168">
        <v>118407.38840783443</v>
      </c>
      <c r="N94" s="168">
        <v>161928.98357488506</v>
      </c>
      <c r="O94" s="168">
        <v>0</v>
      </c>
      <c r="P94" s="169">
        <v>-721680.58499999996</v>
      </c>
      <c r="Q94" s="169">
        <v>356946.7361238359</v>
      </c>
      <c r="R94" s="169">
        <v>874331.29611714953</v>
      </c>
      <c r="S94" s="170">
        <v>13692.35</v>
      </c>
      <c r="T94" s="31">
        <f t="shared" si="6"/>
        <v>2212300.660472523</v>
      </c>
      <c r="U94" s="171">
        <v>2871143.5752241258</v>
      </c>
      <c r="V94" s="210">
        <f t="shared" si="8"/>
        <v>5083444.2356966492</v>
      </c>
      <c r="W94" s="210">
        <v>1699640.5562059311</v>
      </c>
      <c r="X94" s="30">
        <f t="shared" si="7"/>
        <v>6783084.7919025803</v>
      </c>
      <c r="Y94" s="100">
        <f t="shared" si="9"/>
        <v>718.31883849439589</v>
      </c>
      <c r="Z94" s="355">
        <v>13</v>
      </c>
    </row>
    <row r="95" spans="1:26" s="174" customFormat="1">
      <c r="A95" s="100">
        <v>250</v>
      </c>
      <c r="B95" s="95" t="s">
        <v>93</v>
      </c>
      <c r="C95" s="96">
        <v>1808</v>
      </c>
      <c r="D95" s="96">
        <v>2015227.51</v>
      </c>
      <c r="E95" s="96">
        <v>478533.53694943991</v>
      </c>
      <c r="F95" s="96">
        <v>2493761.0469494397</v>
      </c>
      <c r="G95" s="165">
        <v>1359.93</v>
      </c>
      <c r="H95" s="166">
        <v>2458753.44</v>
      </c>
      <c r="I95" s="166">
        <v>35007.606949439738</v>
      </c>
      <c r="J95" s="405">
        <f t="shared" si="5"/>
        <v>1.4038075938455985E-2</v>
      </c>
      <c r="K95" s="168">
        <v>201411.476624</v>
      </c>
      <c r="L95" s="168">
        <v>0</v>
      </c>
      <c r="M95" s="168">
        <v>19923.83289960153</v>
      </c>
      <c r="N95" s="168">
        <v>33106.553558820699</v>
      </c>
      <c r="O95" s="168">
        <v>0</v>
      </c>
      <c r="P95" s="169">
        <v>-86002.014999999985</v>
      </c>
      <c r="Q95" s="169">
        <v>197920.72461793592</v>
      </c>
      <c r="R95" s="169">
        <v>71980.811857818</v>
      </c>
      <c r="S95" s="170">
        <v>2621.6</v>
      </c>
      <c r="T95" s="31">
        <f t="shared" si="6"/>
        <v>475970.59150761587</v>
      </c>
      <c r="U95" s="171">
        <v>695579.22452075686</v>
      </c>
      <c r="V95" s="210">
        <f t="shared" si="8"/>
        <v>1171549.8160283729</v>
      </c>
      <c r="W95" s="210">
        <v>445558.75402036466</v>
      </c>
      <c r="X95" s="30">
        <f t="shared" si="7"/>
        <v>1617108.5700487376</v>
      </c>
      <c r="Y95" s="100">
        <f t="shared" si="9"/>
        <v>894.41845688536375</v>
      </c>
      <c r="Z95" s="355">
        <v>6</v>
      </c>
    </row>
    <row r="96" spans="1:26" s="174" customFormat="1">
      <c r="A96" s="100">
        <v>256</v>
      </c>
      <c r="B96" s="95" t="s">
        <v>94</v>
      </c>
      <c r="C96" s="96">
        <v>1581</v>
      </c>
      <c r="D96" s="96">
        <v>2607968.69</v>
      </c>
      <c r="E96" s="96">
        <v>522827.95711943944</v>
      </c>
      <c r="F96" s="96">
        <v>3130796.6471194392</v>
      </c>
      <c r="G96" s="165">
        <v>1359.93</v>
      </c>
      <c r="H96" s="166">
        <v>2150049.33</v>
      </c>
      <c r="I96" s="166">
        <v>980747.31711943913</v>
      </c>
      <c r="J96" s="405">
        <f t="shared" si="5"/>
        <v>0.31325807060059235</v>
      </c>
      <c r="K96" s="168">
        <v>486575.96224200004</v>
      </c>
      <c r="L96" s="168">
        <v>0</v>
      </c>
      <c r="M96" s="168">
        <v>18010.100161663362</v>
      </c>
      <c r="N96" s="168">
        <v>21462.48684300977</v>
      </c>
      <c r="O96" s="168">
        <v>0</v>
      </c>
      <c r="P96" s="169">
        <v>-62824.995000000003</v>
      </c>
      <c r="Q96" s="169">
        <v>-267691.33868008648</v>
      </c>
      <c r="R96" s="169">
        <v>-388370.03901993233</v>
      </c>
      <c r="S96" s="170">
        <v>2292.4499999999998</v>
      </c>
      <c r="T96" s="31">
        <f t="shared" si="6"/>
        <v>790201.94366609352</v>
      </c>
      <c r="U96" s="171">
        <v>707006.82410394435</v>
      </c>
      <c r="V96" s="210">
        <f t="shared" si="8"/>
        <v>1497208.767770038</v>
      </c>
      <c r="W96" s="210">
        <v>331455.84371354303</v>
      </c>
      <c r="X96" s="30">
        <f t="shared" si="7"/>
        <v>1828664.6114835809</v>
      </c>
      <c r="Y96" s="100">
        <f t="shared" si="9"/>
        <v>1156.6506081490074</v>
      </c>
      <c r="Z96" s="355">
        <v>13</v>
      </c>
    </row>
    <row r="97" spans="1:26" s="174" customFormat="1">
      <c r="A97" s="100">
        <v>257</v>
      </c>
      <c r="B97" s="95" t="s">
        <v>95</v>
      </c>
      <c r="C97" s="96">
        <v>40433</v>
      </c>
      <c r="D97" s="96">
        <v>71409254.700000003</v>
      </c>
      <c r="E97" s="96">
        <v>12963192.734294161</v>
      </c>
      <c r="F97" s="96">
        <v>84372447.434294164</v>
      </c>
      <c r="G97" s="165">
        <v>1359.93</v>
      </c>
      <c r="H97" s="166">
        <v>54986049.690000005</v>
      </c>
      <c r="I97" s="166">
        <v>29386397.744294159</v>
      </c>
      <c r="J97" s="405">
        <f t="shared" si="5"/>
        <v>0.34829376932770728</v>
      </c>
      <c r="K97" s="168">
        <v>0</v>
      </c>
      <c r="L97" s="168">
        <v>0</v>
      </c>
      <c r="M97" s="168">
        <v>299919.95674238837</v>
      </c>
      <c r="N97" s="168">
        <v>537087.37159529852</v>
      </c>
      <c r="O97" s="168">
        <v>398912.81791470811</v>
      </c>
      <c r="P97" s="169">
        <v>-3526668.1565</v>
      </c>
      <c r="Q97" s="169">
        <v>4717899.5307239471</v>
      </c>
      <c r="R97" s="169">
        <v>3486720.3034870639</v>
      </c>
      <c r="S97" s="170">
        <v>58627.85</v>
      </c>
      <c r="T97" s="31">
        <f t="shared" si="6"/>
        <v>35358897.418257564</v>
      </c>
      <c r="U97" s="171">
        <v>-661596.22778212826</v>
      </c>
      <c r="V97" s="210">
        <f t="shared" si="8"/>
        <v>34697301.190475434</v>
      </c>
      <c r="W97" s="210">
        <v>4595288.4357157405</v>
      </c>
      <c r="X97" s="30">
        <f t="shared" si="7"/>
        <v>39292589.626191176</v>
      </c>
      <c r="Y97" s="100">
        <f t="shared" si="9"/>
        <v>971.79505913959326</v>
      </c>
      <c r="Z97" s="355">
        <v>1</v>
      </c>
    </row>
    <row r="98" spans="1:26" s="174" customFormat="1">
      <c r="A98" s="100">
        <v>260</v>
      </c>
      <c r="B98" s="95" t="s">
        <v>96</v>
      </c>
      <c r="C98" s="96">
        <v>9877</v>
      </c>
      <c r="D98" s="96">
        <v>10733101.32</v>
      </c>
      <c r="E98" s="96">
        <v>3175531.4907312728</v>
      </c>
      <c r="F98" s="96">
        <v>13908632.810731273</v>
      </c>
      <c r="G98" s="165">
        <v>1359.93</v>
      </c>
      <c r="H98" s="166">
        <v>13432028.610000001</v>
      </c>
      <c r="I98" s="166">
        <v>476604.20073127188</v>
      </c>
      <c r="J98" s="405">
        <f t="shared" si="5"/>
        <v>3.4266790073251889E-2</v>
      </c>
      <c r="K98" s="168">
        <v>1097471.555712</v>
      </c>
      <c r="L98" s="168">
        <v>0</v>
      </c>
      <c r="M98" s="168">
        <v>126480.12392720269</v>
      </c>
      <c r="N98" s="168">
        <v>197127.29531173923</v>
      </c>
      <c r="O98" s="168">
        <v>0</v>
      </c>
      <c r="P98" s="169">
        <v>-607358.42999999993</v>
      </c>
      <c r="Q98" s="169">
        <v>4309780.9450360192</v>
      </c>
      <c r="R98" s="169">
        <v>2830835.1857600482</v>
      </c>
      <c r="S98" s="170">
        <v>14321.65</v>
      </c>
      <c r="T98" s="31">
        <f t="shared" si="6"/>
        <v>8445262.5264782831</v>
      </c>
      <c r="U98" s="171">
        <v>5042143.8993841363</v>
      </c>
      <c r="V98" s="210">
        <f t="shared" si="8"/>
        <v>13487406.42586242</v>
      </c>
      <c r="W98" s="210">
        <v>2093523.052769911</v>
      </c>
      <c r="X98" s="30">
        <f t="shared" si="7"/>
        <v>15580929.478632331</v>
      </c>
      <c r="Y98" s="100">
        <f t="shared" si="9"/>
        <v>1577.4961505145623</v>
      </c>
      <c r="Z98" s="355">
        <v>12</v>
      </c>
    </row>
    <row r="99" spans="1:26" s="174" customFormat="1">
      <c r="A99" s="100">
        <v>261</v>
      </c>
      <c r="B99" s="95" t="s">
        <v>97</v>
      </c>
      <c r="C99" s="96">
        <v>6523</v>
      </c>
      <c r="D99" s="96">
        <v>9076001.7300000004</v>
      </c>
      <c r="E99" s="96">
        <v>6395904.9810590884</v>
      </c>
      <c r="F99" s="96">
        <v>15471906.71105909</v>
      </c>
      <c r="G99" s="165">
        <v>1359.93</v>
      </c>
      <c r="H99" s="166">
        <v>8870823.3900000006</v>
      </c>
      <c r="I99" s="166">
        <v>6601083.3210590892</v>
      </c>
      <c r="J99" s="405">
        <f t="shared" si="5"/>
        <v>0.42664963306304921</v>
      </c>
      <c r="K99" s="168">
        <v>1946150.7091620001</v>
      </c>
      <c r="L99" s="168">
        <v>0</v>
      </c>
      <c r="M99" s="168">
        <v>95803.184712819202</v>
      </c>
      <c r="N99" s="168">
        <v>123576.07128815861</v>
      </c>
      <c r="O99" s="168">
        <v>29465.958216590556</v>
      </c>
      <c r="P99" s="169">
        <v>-304516.685</v>
      </c>
      <c r="Q99" s="169">
        <v>-476562.29855948989</v>
      </c>
      <c r="R99" s="169">
        <v>1246081.2834593584</v>
      </c>
      <c r="S99" s="170">
        <v>9458.35</v>
      </c>
      <c r="T99" s="31">
        <f t="shared" si="6"/>
        <v>9270539.8943385258</v>
      </c>
      <c r="U99" s="171">
        <v>-138958.28682980948</v>
      </c>
      <c r="V99" s="210">
        <f t="shared" si="8"/>
        <v>9131581.6075087171</v>
      </c>
      <c r="W99" s="210">
        <v>1267226.1547680323</v>
      </c>
      <c r="X99" s="30">
        <f t="shared" si="7"/>
        <v>10398807.76227675</v>
      </c>
      <c r="Y99" s="100">
        <f t="shared" si="9"/>
        <v>1594.1756495901809</v>
      </c>
      <c r="Z99" s="355">
        <v>19</v>
      </c>
    </row>
    <row r="100" spans="1:26" s="174" customFormat="1">
      <c r="A100" s="100">
        <v>263</v>
      </c>
      <c r="B100" s="95" t="s">
        <v>98</v>
      </c>
      <c r="C100" s="96">
        <v>7759</v>
      </c>
      <c r="D100" s="96">
        <v>10592668.65</v>
      </c>
      <c r="E100" s="96">
        <v>1953979.3471460862</v>
      </c>
      <c r="F100" s="96">
        <v>12546647.997146087</v>
      </c>
      <c r="G100" s="165">
        <v>1359.93</v>
      </c>
      <c r="H100" s="166">
        <v>10551696.870000001</v>
      </c>
      <c r="I100" s="166">
        <v>1994951.1271460857</v>
      </c>
      <c r="J100" s="405">
        <f t="shared" si="5"/>
        <v>0.1590027175066891</v>
      </c>
      <c r="K100" s="168">
        <v>395856.76239600003</v>
      </c>
      <c r="L100" s="168">
        <v>0</v>
      </c>
      <c r="M100" s="168">
        <v>84650.533931560989</v>
      </c>
      <c r="N100" s="168">
        <v>127400.75868710758</v>
      </c>
      <c r="O100" s="168">
        <v>0</v>
      </c>
      <c r="P100" s="169">
        <v>-509758.95499999996</v>
      </c>
      <c r="Q100" s="169">
        <v>1224315.5131435227</v>
      </c>
      <c r="R100" s="169">
        <v>717512.01701661141</v>
      </c>
      <c r="S100" s="170">
        <v>11250.55</v>
      </c>
      <c r="T100" s="31">
        <f t="shared" si="6"/>
        <v>4046178.3073208882</v>
      </c>
      <c r="U100" s="171">
        <v>4276004.4865614763</v>
      </c>
      <c r="V100" s="210">
        <f t="shared" si="8"/>
        <v>8322182.7938823644</v>
      </c>
      <c r="W100" s="210">
        <v>1702535.4637793386</v>
      </c>
      <c r="X100" s="30">
        <f t="shared" si="7"/>
        <v>10024718.257661704</v>
      </c>
      <c r="Y100" s="100">
        <f t="shared" si="9"/>
        <v>1292.0116326410239</v>
      </c>
      <c r="Z100" s="355">
        <v>11</v>
      </c>
    </row>
    <row r="101" spans="1:26" s="174" customFormat="1">
      <c r="A101" s="100">
        <v>265</v>
      </c>
      <c r="B101" s="95" t="s">
        <v>99</v>
      </c>
      <c r="C101" s="96">
        <v>1088</v>
      </c>
      <c r="D101" s="96">
        <v>1459474.7</v>
      </c>
      <c r="E101" s="96">
        <v>548467.47285842057</v>
      </c>
      <c r="F101" s="96">
        <v>2007942.1728584205</v>
      </c>
      <c r="G101" s="165">
        <v>1359.93</v>
      </c>
      <c r="H101" s="166">
        <v>1479603.84</v>
      </c>
      <c r="I101" s="166">
        <v>528338.33285842044</v>
      </c>
      <c r="J101" s="405">
        <f t="shared" si="5"/>
        <v>0.2631242771828935</v>
      </c>
      <c r="K101" s="168">
        <v>341727.43065600004</v>
      </c>
      <c r="L101" s="168">
        <v>0</v>
      </c>
      <c r="M101" s="168">
        <v>9620.9500544457915</v>
      </c>
      <c r="N101" s="168">
        <v>18119.265473036947</v>
      </c>
      <c r="O101" s="168">
        <v>0</v>
      </c>
      <c r="P101" s="169">
        <v>-65439.929999999993</v>
      </c>
      <c r="Q101" s="169">
        <v>422994.28370602295</v>
      </c>
      <c r="R101" s="169">
        <v>202031.86959103993</v>
      </c>
      <c r="S101" s="170">
        <v>1577.6</v>
      </c>
      <c r="T101" s="31">
        <f t="shared" si="6"/>
        <v>1458969.8023389662</v>
      </c>
      <c r="U101" s="171">
        <v>147742.29734063387</v>
      </c>
      <c r="V101" s="210">
        <f t="shared" si="8"/>
        <v>1606712.0996796</v>
      </c>
      <c r="W101" s="210">
        <v>249627.32586734268</v>
      </c>
      <c r="X101" s="30">
        <f t="shared" si="7"/>
        <v>1856339.4255469427</v>
      </c>
      <c r="Y101" s="100">
        <f t="shared" si="9"/>
        <v>1706.1943249512342</v>
      </c>
      <c r="Z101" s="355">
        <v>13</v>
      </c>
    </row>
    <row r="102" spans="1:26" s="174" customFormat="1">
      <c r="A102" s="100">
        <v>271</v>
      </c>
      <c r="B102" s="95" t="s">
        <v>100</v>
      </c>
      <c r="C102" s="96">
        <v>6951</v>
      </c>
      <c r="D102" s="96">
        <v>8690931.3699999992</v>
      </c>
      <c r="E102" s="96">
        <v>1351846.612844303</v>
      </c>
      <c r="F102" s="96">
        <v>10042777.982844302</v>
      </c>
      <c r="G102" s="165">
        <v>1359.93</v>
      </c>
      <c r="H102" s="166">
        <v>9452873.4299999997</v>
      </c>
      <c r="I102" s="166">
        <v>589904.55284430273</v>
      </c>
      <c r="J102" s="405">
        <f t="shared" si="5"/>
        <v>5.8739180917074377E-2</v>
      </c>
      <c r="K102" s="168">
        <v>0</v>
      </c>
      <c r="L102" s="168">
        <v>0</v>
      </c>
      <c r="M102" s="168">
        <v>78814.733628093134</v>
      </c>
      <c r="N102" s="168">
        <v>121848.3908475269</v>
      </c>
      <c r="O102" s="168">
        <v>0</v>
      </c>
      <c r="P102" s="169">
        <v>-484592.05</v>
      </c>
      <c r="Q102" s="169">
        <v>-317440.41636771831</v>
      </c>
      <c r="R102" s="169">
        <v>-197938.67565481996</v>
      </c>
      <c r="S102" s="170">
        <v>10078.949999999999</v>
      </c>
      <c r="T102" s="31">
        <f t="shared" si="6"/>
        <v>-199324.51470261556</v>
      </c>
      <c r="U102" s="171">
        <v>3172285.4028940974</v>
      </c>
      <c r="V102" s="210">
        <f t="shared" si="8"/>
        <v>2972960.8881914821</v>
      </c>
      <c r="W102" s="210">
        <v>1398411.788943266</v>
      </c>
      <c r="X102" s="30">
        <f t="shared" si="7"/>
        <v>4371372.6771347485</v>
      </c>
      <c r="Y102" s="100">
        <f t="shared" si="9"/>
        <v>628.88399901233618</v>
      </c>
      <c r="Z102" s="355">
        <v>4</v>
      </c>
    </row>
    <row r="103" spans="1:26" s="174" customFormat="1">
      <c r="A103" s="100">
        <v>272</v>
      </c>
      <c r="B103" s="95" t="s">
        <v>101</v>
      </c>
      <c r="C103" s="96">
        <v>47909</v>
      </c>
      <c r="D103" s="96">
        <v>82400127.040000007</v>
      </c>
      <c r="E103" s="96">
        <v>10184190.872060351</v>
      </c>
      <c r="F103" s="96">
        <v>92584317.91206035</v>
      </c>
      <c r="G103" s="165">
        <v>1359.93</v>
      </c>
      <c r="H103" s="166">
        <v>65152886.370000005</v>
      </c>
      <c r="I103" s="166">
        <v>27431431.542060345</v>
      </c>
      <c r="J103" s="405">
        <f t="shared" si="5"/>
        <v>0.29628593870633285</v>
      </c>
      <c r="K103" s="168">
        <v>0</v>
      </c>
      <c r="L103" s="168">
        <v>0</v>
      </c>
      <c r="M103" s="168">
        <v>648243.97602986754</v>
      </c>
      <c r="N103" s="168">
        <v>976129.05716198205</v>
      </c>
      <c r="O103" s="168">
        <v>84486.948551339927</v>
      </c>
      <c r="P103" s="169">
        <v>-3102702.8385000001</v>
      </c>
      <c r="Q103" s="169">
        <v>-6039909.8979731565</v>
      </c>
      <c r="R103" s="169">
        <v>-2555937.9061475191</v>
      </c>
      <c r="S103" s="170">
        <v>69468.05</v>
      </c>
      <c r="T103" s="31">
        <f t="shared" si="6"/>
        <v>17511208.931182861</v>
      </c>
      <c r="U103" s="171">
        <v>8660489.1624515187</v>
      </c>
      <c r="V103" s="210">
        <f t="shared" si="8"/>
        <v>26171698.093634382</v>
      </c>
      <c r="W103" s="210">
        <v>7483911.0825544102</v>
      </c>
      <c r="X103" s="30">
        <f t="shared" si="7"/>
        <v>33655609.176188789</v>
      </c>
      <c r="Y103" s="100">
        <f t="shared" si="9"/>
        <v>702.49032908615891</v>
      </c>
      <c r="Z103" s="355">
        <v>16</v>
      </c>
    </row>
    <row r="104" spans="1:26" s="174" customFormat="1">
      <c r="A104" s="100">
        <v>273</v>
      </c>
      <c r="B104" s="95" t="s">
        <v>102</v>
      </c>
      <c r="C104" s="96">
        <v>3989</v>
      </c>
      <c r="D104" s="96">
        <v>5882731.2200000007</v>
      </c>
      <c r="E104" s="96">
        <v>2445841.1131610526</v>
      </c>
      <c r="F104" s="96">
        <v>8328572.3331610532</v>
      </c>
      <c r="G104" s="165">
        <v>1359.93</v>
      </c>
      <c r="H104" s="166">
        <v>5424760.7700000005</v>
      </c>
      <c r="I104" s="166">
        <v>2903811.5631610528</v>
      </c>
      <c r="J104" s="405">
        <f t="shared" si="5"/>
        <v>0.34865658206499972</v>
      </c>
      <c r="K104" s="168">
        <v>1327366.5800140002</v>
      </c>
      <c r="L104" s="168">
        <v>0</v>
      </c>
      <c r="M104" s="168">
        <v>45630.925590217354</v>
      </c>
      <c r="N104" s="168">
        <v>58673.75916036655</v>
      </c>
      <c r="O104" s="168">
        <v>53261.656489203677</v>
      </c>
      <c r="P104" s="169">
        <v>-174092.51499999998</v>
      </c>
      <c r="Q104" s="169">
        <v>-814129.30658958305</v>
      </c>
      <c r="R104" s="169">
        <v>959754.55476083152</v>
      </c>
      <c r="S104" s="170">
        <v>5784.05</v>
      </c>
      <c r="T104" s="31">
        <f t="shared" si="6"/>
        <v>4366061.2675860897</v>
      </c>
      <c r="U104" s="171">
        <v>332890.22909781645</v>
      </c>
      <c r="V104" s="210">
        <f t="shared" si="8"/>
        <v>4698951.4966839058</v>
      </c>
      <c r="W104" s="210">
        <v>774121.17441771214</v>
      </c>
      <c r="X104" s="30">
        <f t="shared" si="7"/>
        <v>5473072.6711016176</v>
      </c>
      <c r="Y104" s="100">
        <f t="shared" si="9"/>
        <v>1372.0412812989766</v>
      </c>
      <c r="Z104" s="355">
        <v>19</v>
      </c>
    </row>
    <row r="105" spans="1:26" s="174" customFormat="1">
      <c r="A105" s="100">
        <v>275</v>
      </c>
      <c r="B105" s="95" t="s">
        <v>103</v>
      </c>
      <c r="C105" s="96">
        <v>2586</v>
      </c>
      <c r="D105" s="96">
        <v>3206182.25</v>
      </c>
      <c r="E105" s="96">
        <v>664868.50631661585</v>
      </c>
      <c r="F105" s="96">
        <v>3871050.7563166157</v>
      </c>
      <c r="G105" s="165">
        <v>1359.93</v>
      </c>
      <c r="H105" s="166">
        <v>3516778.98</v>
      </c>
      <c r="I105" s="166">
        <v>354271.77631661575</v>
      </c>
      <c r="J105" s="405">
        <f t="shared" si="5"/>
        <v>9.151824623806086E-2</v>
      </c>
      <c r="K105" s="168">
        <v>155898.75986000002</v>
      </c>
      <c r="L105" s="168">
        <v>0</v>
      </c>
      <c r="M105" s="168">
        <v>28276.122867838589</v>
      </c>
      <c r="N105" s="168">
        <v>38929.455036657258</v>
      </c>
      <c r="O105" s="168">
        <v>0</v>
      </c>
      <c r="P105" s="169">
        <v>-154800.48000000001</v>
      </c>
      <c r="Q105" s="169">
        <v>448194.39721103443</v>
      </c>
      <c r="R105" s="169">
        <v>460879.0250652135</v>
      </c>
      <c r="S105" s="170">
        <v>3749.7</v>
      </c>
      <c r="T105" s="31">
        <f t="shared" si="6"/>
        <v>1335398.7563573595</v>
      </c>
      <c r="U105" s="171">
        <v>1068413.1051205937</v>
      </c>
      <c r="V105" s="210">
        <f t="shared" si="8"/>
        <v>2403811.8614779534</v>
      </c>
      <c r="W105" s="210">
        <v>551204.46799773478</v>
      </c>
      <c r="X105" s="30">
        <f t="shared" si="7"/>
        <v>2955016.3294756883</v>
      </c>
      <c r="Y105" s="100">
        <f t="shared" si="9"/>
        <v>1142.6977298823233</v>
      </c>
      <c r="Z105" s="355">
        <v>13</v>
      </c>
    </row>
    <row r="106" spans="1:26" s="174" customFormat="1">
      <c r="A106" s="100">
        <v>276</v>
      </c>
      <c r="B106" s="95" t="s">
        <v>104</v>
      </c>
      <c r="C106" s="96">
        <v>15035</v>
      </c>
      <c r="D106" s="96">
        <v>29152334.960000005</v>
      </c>
      <c r="E106" s="96">
        <v>2201574.7415822754</v>
      </c>
      <c r="F106" s="96">
        <v>31353909.701582279</v>
      </c>
      <c r="G106" s="165">
        <v>1359.93</v>
      </c>
      <c r="H106" s="166">
        <v>20446547.550000001</v>
      </c>
      <c r="I106" s="166">
        <v>10907362.151582278</v>
      </c>
      <c r="J106" s="405">
        <f t="shared" si="5"/>
        <v>0.34787885324016982</v>
      </c>
      <c r="K106" s="168">
        <v>0</v>
      </c>
      <c r="L106" s="168">
        <v>0</v>
      </c>
      <c r="M106" s="168">
        <v>110819.44471360753</v>
      </c>
      <c r="N106" s="168">
        <v>283358.32657668728</v>
      </c>
      <c r="O106" s="168">
        <v>62892.757687194797</v>
      </c>
      <c r="P106" s="169">
        <v>-948617.41500000004</v>
      </c>
      <c r="Q106" s="169">
        <v>1817430.1323513938</v>
      </c>
      <c r="R106" s="169">
        <v>476280.07485705195</v>
      </c>
      <c r="S106" s="170">
        <v>21800.75</v>
      </c>
      <c r="T106" s="31">
        <f t="shared" si="6"/>
        <v>12731326.222768214</v>
      </c>
      <c r="U106" s="171">
        <v>5929127.1671364466</v>
      </c>
      <c r="V106" s="210">
        <f t="shared" si="8"/>
        <v>18660453.389904659</v>
      </c>
      <c r="W106" s="210">
        <v>2079683.6456030221</v>
      </c>
      <c r="X106" s="30">
        <f t="shared" si="7"/>
        <v>20740137.035507683</v>
      </c>
      <c r="Y106" s="100">
        <f t="shared" si="9"/>
        <v>1379.4570692056989</v>
      </c>
      <c r="Z106" s="355">
        <v>12</v>
      </c>
    </row>
    <row r="107" spans="1:26" s="174" customFormat="1">
      <c r="A107" s="100">
        <v>280</v>
      </c>
      <c r="B107" s="95" t="s">
        <v>105</v>
      </c>
      <c r="C107" s="96">
        <v>2050</v>
      </c>
      <c r="D107" s="96">
        <v>2762483.1300000004</v>
      </c>
      <c r="E107" s="96">
        <v>1225544.8544464579</v>
      </c>
      <c r="F107" s="96">
        <v>3988027.9844464585</v>
      </c>
      <c r="G107" s="165">
        <v>1359.93</v>
      </c>
      <c r="H107" s="166">
        <v>2787856.5</v>
      </c>
      <c r="I107" s="166">
        <v>1200171.4844464585</v>
      </c>
      <c r="J107" s="405">
        <f t="shared" si="5"/>
        <v>0.30094359646602209</v>
      </c>
      <c r="K107" s="168">
        <v>245139.58629999997</v>
      </c>
      <c r="L107" s="168">
        <v>0</v>
      </c>
      <c r="M107" s="168">
        <v>19466.185291477675</v>
      </c>
      <c r="N107" s="168">
        <v>22378.828589702938</v>
      </c>
      <c r="O107" s="168">
        <v>0</v>
      </c>
      <c r="P107" s="169">
        <v>-90115.18</v>
      </c>
      <c r="Q107" s="169">
        <v>-7852.4502045848512</v>
      </c>
      <c r="R107" s="169">
        <v>257036.93064005545</v>
      </c>
      <c r="S107" s="170">
        <v>2972.5</v>
      </c>
      <c r="T107" s="31">
        <f t="shared" si="6"/>
        <v>1649197.8850631097</v>
      </c>
      <c r="U107" s="171">
        <v>886576.51308586006</v>
      </c>
      <c r="V107" s="210">
        <f t="shared" si="8"/>
        <v>2535774.3981489697</v>
      </c>
      <c r="W107" s="210">
        <v>518054.22455445427</v>
      </c>
      <c r="X107" s="30">
        <f t="shared" si="7"/>
        <v>3053828.6227034242</v>
      </c>
      <c r="Y107" s="100">
        <f t="shared" si="9"/>
        <v>1489.6724988797191</v>
      </c>
      <c r="Z107" s="355">
        <v>15</v>
      </c>
    </row>
    <row r="108" spans="1:26" s="174" customFormat="1">
      <c r="A108" s="100">
        <v>284</v>
      </c>
      <c r="B108" s="95" t="s">
        <v>106</v>
      </c>
      <c r="C108" s="96">
        <v>2271</v>
      </c>
      <c r="D108" s="96">
        <v>2959921.9099999997</v>
      </c>
      <c r="E108" s="96">
        <v>489851.5161316513</v>
      </c>
      <c r="F108" s="96">
        <v>3449773.4261316508</v>
      </c>
      <c r="G108" s="165">
        <v>1359.93</v>
      </c>
      <c r="H108" s="166">
        <v>3088401.0300000003</v>
      </c>
      <c r="I108" s="166">
        <v>361372.39613165054</v>
      </c>
      <c r="J108" s="405">
        <f t="shared" si="5"/>
        <v>0.10475250153946192</v>
      </c>
      <c r="K108" s="168">
        <v>992.07575199999997</v>
      </c>
      <c r="L108" s="168">
        <v>0</v>
      </c>
      <c r="M108" s="168">
        <v>29390.670013970146</v>
      </c>
      <c r="N108" s="168">
        <v>34421.832752515853</v>
      </c>
      <c r="O108" s="168">
        <v>0</v>
      </c>
      <c r="P108" s="169">
        <v>-112098.15</v>
      </c>
      <c r="Q108" s="169">
        <v>1028817.6081680136</v>
      </c>
      <c r="R108" s="169">
        <v>835201.90222017828</v>
      </c>
      <c r="S108" s="170">
        <v>3292.95</v>
      </c>
      <c r="T108" s="31">
        <f t="shared" si="6"/>
        <v>2181391.2850383287</v>
      </c>
      <c r="U108" s="171">
        <v>965830.33085406851</v>
      </c>
      <c r="V108" s="210">
        <f t="shared" si="8"/>
        <v>3147221.6158923972</v>
      </c>
      <c r="W108" s="210">
        <v>477114.32379002386</v>
      </c>
      <c r="X108" s="30">
        <f t="shared" si="7"/>
        <v>3624335.9396824213</v>
      </c>
      <c r="Y108" s="100">
        <f t="shared" si="9"/>
        <v>1595.9207132022991</v>
      </c>
      <c r="Z108" s="355">
        <v>2</v>
      </c>
    </row>
    <row r="109" spans="1:26" s="174" customFormat="1">
      <c r="A109" s="100">
        <v>285</v>
      </c>
      <c r="B109" s="95" t="s">
        <v>107</v>
      </c>
      <c r="C109" s="96">
        <v>51241</v>
      </c>
      <c r="D109" s="96">
        <v>62960675.700000003</v>
      </c>
      <c r="E109" s="96">
        <v>14541515.991824944</v>
      </c>
      <c r="F109" s="96">
        <v>77502191.691824943</v>
      </c>
      <c r="G109" s="165">
        <v>1359.93</v>
      </c>
      <c r="H109" s="166">
        <v>69684173.13000001</v>
      </c>
      <c r="I109" s="166">
        <v>7818018.5618249327</v>
      </c>
      <c r="J109" s="405">
        <f t="shared" si="5"/>
        <v>0.10087480613338048</v>
      </c>
      <c r="K109" s="168">
        <v>0</v>
      </c>
      <c r="L109" s="168">
        <v>0</v>
      </c>
      <c r="M109" s="168">
        <v>740361.66200145043</v>
      </c>
      <c r="N109" s="168">
        <v>961421.78623105714</v>
      </c>
      <c r="O109" s="168">
        <v>0</v>
      </c>
      <c r="P109" s="169">
        <v>-5865552.7798999995</v>
      </c>
      <c r="Q109" s="169">
        <v>-810784.20997074631</v>
      </c>
      <c r="R109" s="169">
        <v>2781525.1931927828</v>
      </c>
      <c r="S109" s="170">
        <v>74299.45</v>
      </c>
      <c r="T109" s="31">
        <f t="shared" si="6"/>
        <v>5699289.6633794773</v>
      </c>
      <c r="U109" s="171">
        <v>11015504.544880327</v>
      </c>
      <c r="V109" s="210">
        <f t="shared" si="8"/>
        <v>16714794.208259804</v>
      </c>
      <c r="W109" s="210">
        <v>7866398.6774127707</v>
      </c>
      <c r="X109" s="30">
        <f t="shared" si="7"/>
        <v>24581192.885672577</v>
      </c>
      <c r="Y109" s="100">
        <f t="shared" si="9"/>
        <v>479.71727494921208</v>
      </c>
      <c r="Z109" s="355">
        <v>8</v>
      </c>
    </row>
    <row r="110" spans="1:26" s="174" customFormat="1">
      <c r="A110" s="100">
        <v>286</v>
      </c>
      <c r="B110" s="95" t="s">
        <v>108</v>
      </c>
      <c r="C110" s="96">
        <v>80454</v>
      </c>
      <c r="D110" s="96">
        <v>99793602.049999982</v>
      </c>
      <c r="E110" s="96">
        <v>15640076.92302623</v>
      </c>
      <c r="F110" s="96">
        <v>115433678.97302622</v>
      </c>
      <c r="G110" s="165">
        <v>1359.93</v>
      </c>
      <c r="H110" s="166">
        <v>109411808.22</v>
      </c>
      <c r="I110" s="166">
        <v>6021870.7530262172</v>
      </c>
      <c r="J110" s="405">
        <f t="shared" si="5"/>
        <v>5.2167364036221769E-2</v>
      </c>
      <c r="K110" s="168">
        <v>0</v>
      </c>
      <c r="L110" s="168">
        <v>0</v>
      </c>
      <c r="M110" s="168">
        <v>993717.46948072221</v>
      </c>
      <c r="N110" s="168">
        <v>1616316.2055287121</v>
      </c>
      <c r="O110" s="168">
        <v>0</v>
      </c>
      <c r="P110" s="169">
        <v>-6254733.5722999992</v>
      </c>
      <c r="Q110" s="169">
        <v>-4301015.2112129303</v>
      </c>
      <c r="R110" s="169">
        <v>-406993.69615939754</v>
      </c>
      <c r="S110" s="170">
        <v>116658.3</v>
      </c>
      <c r="T110" s="31">
        <f t="shared" si="6"/>
        <v>-2214179.7516366756</v>
      </c>
      <c r="U110" s="171">
        <v>13395157.235847188</v>
      </c>
      <c r="V110" s="210">
        <f t="shared" si="8"/>
        <v>11180977.484210514</v>
      </c>
      <c r="W110" s="210">
        <v>13172133.643894294</v>
      </c>
      <c r="X110" s="30">
        <f t="shared" si="7"/>
        <v>24353111.128104806</v>
      </c>
      <c r="Y110" s="100">
        <f t="shared" si="9"/>
        <v>302.6960887973849</v>
      </c>
      <c r="Z110" s="355">
        <v>8</v>
      </c>
    </row>
    <row r="111" spans="1:26" s="174" customFormat="1">
      <c r="A111" s="100">
        <v>287</v>
      </c>
      <c r="B111" s="95" t="s">
        <v>109</v>
      </c>
      <c r="C111" s="96">
        <v>6380</v>
      </c>
      <c r="D111" s="96">
        <v>7286544.1400000006</v>
      </c>
      <c r="E111" s="96">
        <v>2463853.1604757118</v>
      </c>
      <c r="F111" s="96">
        <v>9750397.3004757129</v>
      </c>
      <c r="G111" s="165">
        <v>1359.93</v>
      </c>
      <c r="H111" s="166">
        <v>8676353.4000000004</v>
      </c>
      <c r="I111" s="166">
        <v>1074043.9004757125</v>
      </c>
      <c r="J111" s="405">
        <f t="shared" si="5"/>
        <v>0.1101538601327877</v>
      </c>
      <c r="K111" s="168">
        <v>368375.54306666675</v>
      </c>
      <c r="L111" s="168">
        <v>0</v>
      </c>
      <c r="M111" s="168">
        <v>76589.314320117599</v>
      </c>
      <c r="N111" s="168">
        <v>89800.955144554653</v>
      </c>
      <c r="O111" s="168">
        <v>0</v>
      </c>
      <c r="P111" s="169">
        <v>-269805.06000000006</v>
      </c>
      <c r="Q111" s="169">
        <v>1606930.1544386714</v>
      </c>
      <c r="R111" s="169">
        <v>1072595.0618642569</v>
      </c>
      <c r="S111" s="170">
        <v>9251</v>
      </c>
      <c r="T111" s="31">
        <f t="shared" si="6"/>
        <v>4027780.8693099795</v>
      </c>
      <c r="U111" s="171">
        <v>2192390.0959008886</v>
      </c>
      <c r="V111" s="210">
        <f t="shared" si="8"/>
        <v>6220170.965210868</v>
      </c>
      <c r="W111" s="210">
        <v>1398500.25858667</v>
      </c>
      <c r="X111" s="30">
        <f t="shared" si="7"/>
        <v>7618671.2237975383</v>
      </c>
      <c r="Y111" s="100">
        <f t="shared" si="9"/>
        <v>1194.1490946391125</v>
      </c>
      <c r="Z111" s="355">
        <v>15</v>
      </c>
    </row>
    <row r="112" spans="1:26" s="174" customFormat="1">
      <c r="A112" s="100">
        <v>288</v>
      </c>
      <c r="B112" s="95" t="s">
        <v>110</v>
      </c>
      <c r="C112" s="96">
        <v>6442</v>
      </c>
      <c r="D112" s="96">
        <v>10302058.140000001</v>
      </c>
      <c r="E112" s="96">
        <v>2754662.8077183389</v>
      </c>
      <c r="F112" s="96">
        <v>13056720.947718339</v>
      </c>
      <c r="G112" s="165">
        <v>1359.93</v>
      </c>
      <c r="H112" s="166">
        <v>8760669.0600000005</v>
      </c>
      <c r="I112" s="166">
        <v>4296051.8877183385</v>
      </c>
      <c r="J112" s="405">
        <f t="shared" si="5"/>
        <v>0.32902992297381323</v>
      </c>
      <c r="K112" s="168">
        <v>0</v>
      </c>
      <c r="L112" s="168">
        <v>0</v>
      </c>
      <c r="M112" s="168">
        <v>69372.938760960184</v>
      </c>
      <c r="N112" s="168">
        <v>104493.14682964254</v>
      </c>
      <c r="O112" s="168">
        <v>0</v>
      </c>
      <c r="P112" s="169">
        <v>-243838.98499999999</v>
      </c>
      <c r="Q112" s="169">
        <v>-483541.52055936662</v>
      </c>
      <c r="R112" s="169">
        <v>-621626.37596266565</v>
      </c>
      <c r="S112" s="170">
        <v>9340.9</v>
      </c>
      <c r="T112" s="31">
        <f t="shared" si="6"/>
        <v>3130251.9917869088</v>
      </c>
      <c r="U112" s="171">
        <v>1905995.9527615481</v>
      </c>
      <c r="V112" s="210">
        <f t="shared" si="8"/>
        <v>5036247.9445484569</v>
      </c>
      <c r="W112" s="210">
        <v>1286755.398082406</v>
      </c>
      <c r="X112" s="30">
        <f t="shared" si="7"/>
        <v>6323003.3426308632</v>
      </c>
      <c r="Y112" s="100">
        <f t="shared" si="9"/>
        <v>981.52799482006571</v>
      </c>
      <c r="Z112" s="355">
        <v>15</v>
      </c>
    </row>
    <row r="113" spans="1:26" s="174" customFormat="1">
      <c r="A113" s="100">
        <v>290</v>
      </c>
      <c r="B113" s="95" t="s">
        <v>111</v>
      </c>
      <c r="C113" s="96">
        <v>7928</v>
      </c>
      <c r="D113" s="96">
        <v>8408748.9900000002</v>
      </c>
      <c r="E113" s="96">
        <v>4651645.2549636867</v>
      </c>
      <c r="F113" s="96">
        <v>13060394.244963687</v>
      </c>
      <c r="G113" s="165">
        <v>1359.93</v>
      </c>
      <c r="H113" s="166">
        <v>10781525.040000001</v>
      </c>
      <c r="I113" s="166">
        <v>2278869.2049636859</v>
      </c>
      <c r="J113" s="405">
        <f t="shared" si="5"/>
        <v>0.17448701488030938</v>
      </c>
      <c r="K113" s="168">
        <v>1053206.267128</v>
      </c>
      <c r="L113" s="168">
        <v>0</v>
      </c>
      <c r="M113" s="168">
        <v>98112.773224334072</v>
      </c>
      <c r="N113" s="168">
        <v>162589.82053494433</v>
      </c>
      <c r="O113" s="168">
        <v>0</v>
      </c>
      <c r="P113" s="169">
        <v>-436080.05</v>
      </c>
      <c r="Q113" s="169">
        <v>-65082.62521018627</v>
      </c>
      <c r="R113" s="169">
        <v>552853.15065888315</v>
      </c>
      <c r="S113" s="170">
        <v>11495.6</v>
      </c>
      <c r="T113" s="31">
        <f t="shared" si="6"/>
        <v>3655964.1412996612</v>
      </c>
      <c r="U113" s="171">
        <v>2395832.6796926549</v>
      </c>
      <c r="V113" s="210">
        <f t="shared" si="8"/>
        <v>6051796.8209923161</v>
      </c>
      <c r="W113" s="210">
        <v>1667408.5026621362</v>
      </c>
      <c r="X113" s="30">
        <f t="shared" si="7"/>
        <v>7719205.3236544523</v>
      </c>
      <c r="Y113" s="100">
        <f t="shared" si="9"/>
        <v>973.66363820061201</v>
      </c>
      <c r="Z113" s="355">
        <v>18</v>
      </c>
    </row>
    <row r="114" spans="1:26" s="174" customFormat="1">
      <c r="A114" s="100">
        <v>291</v>
      </c>
      <c r="B114" s="95" t="s">
        <v>112</v>
      </c>
      <c r="C114" s="96">
        <v>2158</v>
      </c>
      <c r="D114" s="96">
        <v>1831518.25</v>
      </c>
      <c r="E114" s="96">
        <v>792813.40207924799</v>
      </c>
      <c r="F114" s="96">
        <v>2624331.6520792479</v>
      </c>
      <c r="G114" s="165">
        <v>1359.93</v>
      </c>
      <c r="H114" s="166">
        <v>2934728.94</v>
      </c>
      <c r="I114" s="166">
        <v>-310397.28792075207</v>
      </c>
      <c r="J114" s="405">
        <f t="shared" si="5"/>
        <v>-0.11827670015519018</v>
      </c>
      <c r="K114" s="168">
        <v>273922.87928200001</v>
      </c>
      <c r="L114" s="168">
        <v>0</v>
      </c>
      <c r="M114" s="168">
        <v>23174.101111511514</v>
      </c>
      <c r="N114" s="168">
        <v>41182.511419931041</v>
      </c>
      <c r="O114" s="168">
        <v>0</v>
      </c>
      <c r="P114" s="169">
        <v>-118952.0425</v>
      </c>
      <c r="Q114" s="169">
        <v>962215.81022848887</v>
      </c>
      <c r="R114" s="169">
        <v>903744.98393354379</v>
      </c>
      <c r="S114" s="170">
        <v>3129.1</v>
      </c>
      <c r="T114" s="31">
        <f t="shared" si="6"/>
        <v>1778020.0555547234</v>
      </c>
      <c r="U114" s="171">
        <v>19145.753422128564</v>
      </c>
      <c r="V114" s="210">
        <f t="shared" si="8"/>
        <v>1797165.8089768519</v>
      </c>
      <c r="W114" s="210">
        <v>445303.51927920111</v>
      </c>
      <c r="X114" s="30">
        <f t="shared" si="7"/>
        <v>2242469.3282560529</v>
      </c>
      <c r="Y114" s="100">
        <f t="shared" si="9"/>
        <v>1039.1424134643432</v>
      </c>
      <c r="Z114" s="355">
        <v>6</v>
      </c>
    </row>
    <row r="115" spans="1:26" s="174" customFormat="1">
      <c r="A115" s="100">
        <v>297</v>
      </c>
      <c r="B115" s="95" t="s">
        <v>113</v>
      </c>
      <c r="C115" s="96">
        <v>121543</v>
      </c>
      <c r="D115" s="96">
        <v>163844982.57999998</v>
      </c>
      <c r="E115" s="96">
        <v>22373048.483027115</v>
      </c>
      <c r="F115" s="96">
        <v>186218031.06302708</v>
      </c>
      <c r="G115" s="165">
        <v>1359.93</v>
      </c>
      <c r="H115" s="166">
        <v>165289971.99000001</v>
      </c>
      <c r="I115" s="166">
        <v>20928059.073027074</v>
      </c>
      <c r="J115" s="405">
        <f t="shared" si="5"/>
        <v>0.11238470814860992</v>
      </c>
      <c r="K115" s="168">
        <v>0</v>
      </c>
      <c r="L115" s="168">
        <v>0</v>
      </c>
      <c r="M115" s="168">
        <v>1622075.8122482179</v>
      </c>
      <c r="N115" s="168">
        <v>2477027.4075855273</v>
      </c>
      <c r="O115" s="168">
        <v>977406.1226856556</v>
      </c>
      <c r="P115" s="169">
        <v>-13490950.189900002</v>
      </c>
      <c r="Q115" s="169">
        <v>-11805262.822869556</v>
      </c>
      <c r="R115" s="169">
        <v>-4935372.5064624157</v>
      </c>
      <c r="S115" s="170">
        <v>176237.35</v>
      </c>
      <c r="T115" s="31">
        <f t="shared" si="6"/>
        <v>-4050779.7536854967</v>
      </c>
      <c r="U115" s="171">
        <v>25752760.723499291</v>
      </c>
      <c r="V115" s="210">
        <f t="shared" si="8"/>
        <v>21701980.969813794</v>
      </c>
      <c r="W115" s="210">
        <v>19239355.323133521</v>
      </c>
      <c r="X115" s="30">
        <f t="shared" si="7"/>
        <v>40941336.292947315</v>
      </c>
      <c r="Y115" s="100">
        <f t="shared" si="9"/>
        <v>336.84651763530036</v>
      </c>
      <c r="Z115" s="355">
        <v>11</v>
      </c>
    </row>
    <row r="116" spans="1:26" s="174" customFormat="1">
      <c r="A116" s="100">
        <v>300</v>
      </c>
      <c r="B116" s="95" t="s">
        <v>114</v>
      </c>
      <c r="C116" s="96">
        <v>3528</v>
      </c>
      <c r="D116" s="96">
        <v>4798226.74</v>
      </c>
      <c r="E116" s="96">
        <v>647503.29565960134</v>
      </c>
      <c r="F116" s="96">
        <v>5445730.0356596019</v>
      </c>
      <c r="G116" s="165">
        <v>1359.93</v>
      </c>
      <c r="H116" s="166">
        <v>4797833.04</v>
      </c>
      <c r="I116" s="166">
        <v>647896.99565960187</v>
      </c>
      <c r="J116" s="405">
        <f t="shared" si="5"/>
        <v>0.11897339592984925</v>
      </c>
      <c r="K116" s="168">
        <v>87516.565247999999</v>
      </c>
      <c r="L116" s="168">
        <v>0</v>
      </c>
      <c r="M116" s="168">
        <v>45793.407756311586</v>
      </c>
      <c r="N116" s="168">
        <v>60155.52991130967</v>
      </c>
      <c r="O116" s="168">
        <v>0</v>
      </c>
      <c r="P116" s="169">
        <v>-162048.93</v>
      </c>
      <c r="Q116" s="169">
        <v>1325560.2991796143</v>
      </c>
      <c r="R116" s="169">
        <v>729078.90658615809</v>
      </c>
      <c r="S116" s="169">
        <v>5115.5999999999995</v>
      </c>
      <c r="T116" s="31">
        <f t="shared" si="6"/>
        <v>2739068.3743409957</v>
      </c>
      <c r="U116" s="171">
        <v>1819192.8651593679</v>
      </c>
      <c r="V116" s="210">
        <f t="shared" si="8"/>
        <v>4558261.2395003634</v>
      </c>
      <c r="W116" s="210">
        <v>749651.91086790396</v>
      </c>
      <c r="X116" s="30">
        <f t="shared" si="7"/>
        <v>5307913.1503682677</v>
      </c>
      <c r="Y116" s="100">
        <f t="shared" si="9"/>
        <v>1504.5105301497358</v>
      </c>
      <c r="Z116" s="355">
        <v>14</v>
      </c>
    </row>
    <row r="117" spans="1:26" s="174" customFormat="1">
      <c r="A117" s="100">
        <v>301</v>
      </c>
      <c r="B117" s="95" t="s">
        <v>115</v>
      </c>
      <c r="C117" s="96">
        <v>20197</v>
      </c>
      <c r="D117" s="96">
        <v>27812475.380000003</v>
      </c>
      <c r="E117" s="96">
        <v>3341009.2352786195</v>
      </c>
      <c r="F117" s="96">
        <v>31153484.615278624</v>
      </c>
      <c r="G117" s="165">
        <v>1359.93</v>
      </c>
      <c r="H117" s="166">
        <v>27466506.210000001</v>
      </c>
      <c r="I117" s="166">
        <v>3686978.4052786231</v>
      </c>
      <c r="J117" s="405">
        <f t="shared" si="5"/>
        <v>0.11834882841550302</v>
      </c>
      <c r="K117" s="168">
        <v>0</v>
      </c>
      <c r="L117" s="168">
        <v>0</v>
      </c>
      <c r="M117" s="168">
        <v>233540.02314767594</v>
      </c>
      <c r="N117" s="168">
        <v>377640.60057288973</v>
      </c>
      <c r="O117" s="168">
        <v>0</v>
      </c>
      <c r="P117" s="169">
        <v>-1173178.7399999998</v>
      </c>
      <c r="Q117" s="169">
        <v>463551.83119081572</v>
      </c>
      <c r="R117" s="169">
        <v>-803769.0156173053</v>
      </c>
      <c r="S117" s="170">
        <v>29285.649999999998</v>
      </c>
      <c r="T117" s="31">
        <f t="shared" si="6"/>
        <v>2814048.7545726993</v>
      </c>
      <c r="U117" s="171">
        <v>10993483.86192004</v>
      </c>
      <c r="V117" s="210">
        <f t="shared" si="8"/>
        <v>13807532.616492739</v>
      </c>
      <c r="W117" s="210">
        <v>4267136.2790697729</v>
      </c>
      <c r="X117" s="30">
        <f t="shared" si="7"/>
        <v>18074668.895562511</v>
      </c>
      <c r="Y117" s="100">
        <f t="shared" si="9"/>
        <v>894.91849757699219</v>
      </c>
      <c r="Z117" s="355">
        <v>14</v>
      </c>
    </row>
    <row r="118" spans="1:26" s="174" customFormat="1">
      <c r="A118" s="100">
        <v>304</v>
      </c>
      <c r="B118" s="95" t="s">
        <v>116</v>
      </c>
      <c r="C118" s="96">
        <v>971</v>
      </c>
      <c r="D118" s="96">
        <v>803198.7300000001</v>
      </c>
      <c r="E118" s="96">
        <v>629896.69147933903</v>
      </c>
      <c r="F118" s="96">
        <v>1433095.4214793392</v>
      </c>
      <c r="G118" s="165">
        <v>1359.93</v>
      </c>
      <c r="H118" s="166">
        <v>1320492.03</v>
      </c>
      <c r="I118" s="166">
        <v>112603.39147933922</v>
      </c>
      <c r="J118" s="405">
        <f t="shared" si="5"/>
        <v>7.8573547714709938E-2</v>
      </c>
      <c r="K118" s="168">
        <v>116093.13189300001</v>
      </c>
      <c r="L118" s="168">
        <v>0</v>
      </c>
      <c r="M118" s="168">
        <v>9668.4107511964339</v>
      </c>
      <c r="N118" s="168">
        <v>11355.653867118101</v>
      </c>
      <c r="O118" s="168">
        <v>15532.095530142493</v>
      </c>
      <c r="P118" s="169">
        <v>-52051.27</v>
      </c>
      <c r="Q118" s="169">
        <v>-369578.77209693141</v>
      </c>
      <c r="R118" s="169">
        <v>-92303.743131439114</v>
      </c>
      <c r="S118" s="169">
        <v>1407.95</v>
      </c>
      <c r="T118" s="31">
        <f t="shared" si="6"/>
        <v>-247273.1517075742</v>
      </c>
      <c r="U118" s="171">
        <v>-68170.124106726551</v>
      </c>
      <c r="V118" s="210">
        <f t="shared" si="8"/>
        <v>-315443.27581430075</v>
      </c>
      <c r="W118" s="210">
        <v>183286.53159438694</v>
      </c>
      <c r="X118" s="30">
        <f t="shared" si="7"/>
        <v>-132156.74421991382</v>
      </c>
      <c r="Y118" s="100">
        <f t="shared" si="9"/>
        <v>-136.10375305861362</v>
      </c>
      <c r="Z118" s="355">
        <v>2</v>
      </c>
    </row>
    <row r="119" spans="1:26" s="174" customFormat="1">
      <c r="A119" s="100">
        <v>305</v>
      </c>
      <c r="B119" s="95" t="s">
        <v>117</v>
      </c>
      <c r="C119" s="96">
        <v>15165</v>
      </c>
      <c r="D119" s="96">
        <v>21004815.5</v>
      </c>
      <c r="E119" s="96">
        <v>5694192.6330307629</v>
      </c>
      <c r="F119" s="96">
        <v>26699008.133030765</v>
      </c>
      <c r="G119" s="165">
        <v>1359.93</v>
      </c>
      <c r="H119" s="166">
        <v>20623338.449999999</v>
      </c>
      <c r="I119" s="166">
        <v>6075669.6830307655</v>
      </c>
      <c r="J119" s="405">
        <f t="shared" si="5"/>
        <v>0.22756162523933729</v>
      </c>
      <c r="K119" s="168">
        <v>837428.41623000009</v>
      </c>
      <c r="L119" s="168">
        <v>0</v>
      </c>
      <c r="M119" s="168">
        <v>201082.48159467397</v>
      </c>
      <c r="N119" s="168">
        <v>248267.03404910504</v>
      </c>
      <c r="O119" s="168">
        <v>0</v>
      </c>
      <c r="P119" s="169">
        <v>-877116.625</v>
      </c>
      <c r="Q119" s="169">
        <v>1936547.7977629702</v>
      </c>
      <c r="R119" s="169">
        <v>2384920.8865310634</v>
      </c>
      <c r="S119" s="170">
        <v>21989.25</v>
      </c>
      <c r="T119" s="31">
        <f t="shared" si="6"/>
        <v>10828788.924198579</v>
      </c>
      <c r="U119" s="171">
        <v>4277387.8581201322</v>
      </c>
      <c r="V119" s="210">
        <f t="shared" si="8"/>
        <v>15106176.782318711</v>
      </c>
      <c r="W119" s="210">
        <v>2778273.846517886</v>
      </c>
      <c r="X119" s="30">
        <f t="shared" si="7"/>
        <v>17884450.628836598</v>
      </c>
      <c r="Y119" s="100">
        <f t="shared" si="9"/>
        <v>1179.3241430159312</v>
      </c>
      <c r="Z119" s="355">
        <v>17</v>
      </c>
    </row>
    <row r="120" spans="1:26" s="174" customFormat="1">
      <c r="A120" s="100">
        <v>309</v>
      </c>
      <c r="B120" s="95" t="s">
        <v>118</v>
      </c>
      <c r="C120" s="96">
        <v>6506</v>
      </c>
      <c r="D120" s="96">
        <v>8297091.5099999998</v>
      </c>
      <c r="E120" s="96">
        <v>1637440.5547035031</v>
      </c>
      <c r="F120" s="96">
        <v>9934532.0647035036</v>
      </c>
      <c r="G120" s="165">
        <v>1359.93</v>
      </c>
      <c r="H120" s="166">
        <v>8847704.5800000001</v>
      </c>
      <c r="I120" s="166">
        <v>1086827.4847035035</v>
      </c>
      <c r="J120" s="405">
        <f t="shared" si="5"/>
        <v>0.10939896087958723</v>
      </c>
      <c r="K120" s="168">
        <v>150207.14488000001</v>
      </c>
      <c r="L120" s="168">
        <v>0</v>
      </c>
      <c r="M120" s="168">
        <v>91923.766834041569</v>
      </c>
      <c r="N120" s="168">
        <v>126697.46830865419</v>
      </c>
      <c r="O120" s="168">
        <v>0</v>
      </c>
      <c r="P120" s="169">
        <v>-638438.92499999993</v>
      </c>
      <c r="Q120" s="169">
        <v>-532927.13107197662</v>
      </c>
      <c r="R120" s="169">
        <v>-521292.66121300391</v>
      </c>
      <c r="S120" s="170">
        <v>9433.6999999999989</v>
      </c>
      <c r="T120" s="31">
        <f t="shared" si="6"/>
        <v>-227569.15255878121</v>
      </c>
      <c r="U120" s="171">
        <v>3787109.2199458862</v>
      </c>
      <c r="V120" s="210">
        <f t="shared" si="8"/>
        <v>3559540.067387105</v>
      </c>
      <c r="W120" s="210">
        <v>1257921.6961767161</v>
      </c>
      <c r="X120" s="30">
        <f t="shared" si="7"/>
        <v>4817461.7635638211</v>
      </c>
      <c r="Y120" s="100">
        <f t="shared" si="9"/>
        <v>740.46445797169088</v>
      </c>
      <c r="Z120" s="355">
        <v>12</v>
      </c>
    </row>
    <row r="121" spans="1:26" s="174" customFormat="1">
      <c r="A121" s="100">
        <v>312</v>
      </c>
      <c r="B121" s="95" t="s">
        <v>119</v>
      </c>
      <c r="C121" s="96">
        <v>1232</v>
      </c>
      <c r="D121" s="96">
        <v>1721390.13</v>
      </c>
      <c r="E121" s="96">
        <v>477428.1122143527</v>
      </c>
      <c r="F121" s="96">
        <v>2198818.2422143528</v>
      </c>
      <c r="G121" s="165">
        <v>1359.93</v>
      </c>
      <c r="H121" s="166">
        <v>1675433.76</v>
      </c>
      <c r="I121" s="166">
        <v>523384.48221435281</v>
      </c>
      <c r="J121" s="405">
        <f t="shared" si="5"/>
        <v>0.23802989813622369</v>
      </c>
      <c r="K121" s="168">
        <v>152772.12104</v>
      </c>
      <c r="L121" s="168">
        <v>0</v>
      </c>
      <c r="M121" s="168">
        <v>16172.864203043246</v>
      </c>
      <c r="N121" s="168">
        <v>22072.596562140268</v>
      </c>
      <c r="O121" s="168">
        <v>0</v>
      </c>
      <c r="P121" s="169">
        <v>-63725.404999999999</v>
      </c>
      <c r="Q121" s="169">
        <v>61286.43494559903</v>
      </c>
      <c r="R121" s="169">
        <v>-37461.443957193558</v>
      </c>
      <c r="S121" s="170">
        <v>1786.3999999999999</v>
      </c>
      <c r="T121" s="31">
        <f t="shared" si="6"/>
        <v>676288.05000794178</v>
      </c>
      <c r="U121" s="171">
        <v>63056.143660222842</v>
      </c>
      <c r="V121" s="210">
        <f t="shared" si="8"/>
        <v>739344.19366816466</v>
      </c>
      <c r="W121" s="210">
        <v>284100.07372323336</v>
      </c>
      <c r="X121" s="30">
        <f t="shared" si="7"/>
        <v>1023444.2673913981</v>
      </c>
      <c r="Y121" s="100">
        <f t="shared" si="9"/>
        <v>830.71774950600491</v>
      </c>
      <c r="Z121" s="355">
        <v>13</v>
      </c>
    </row>
    <row r="122" spans="1:26" s="174" customFormat="1">
      <c r="A122" s="100">
        <v>316</v>
      </c>
      <c r="B122" s="95" t="s">
        <v>120</v>
      </c>
      <c r="C122" s="96">
        <v>4245</v>
      </c>
      <c r="D122" s="96">
        <v>5264448.9399999995</v>
      </c>
      <c r="E122" s="96">
        <v>914286.66758430377</v>
      </c>
      <c r="F122" s="96">
        <v>6178735.6075843032</v>
      </c>
      <c r="G122" s="165">
        <v>1359.93</v>
      </c>
      <c r="H122" s="166">
        <v>5772902.8500000006</v>
      </c>
      <c r="I122" s="166">
        <v>405832.75758430269</v>
      </c>
      <c r="J122" s="405">
        <f t="shared" si="5"/>
        <v>6.5682169194316908E-2</v>
      </c>
      <c r="K122" s="168">
        <v>0</v>
      </c>
      <c r="L122" s="168">
        <v>0</v>
      </c>
      <c r="M122" s="168">
        <v>45664.358954952586</v>
      </c>
      <c r="N122" s="168">
        <v>78601.853954837352</v>
      </c>
      <c r="O122" s="168">
        <v>0</v>
      </c>
      <c r="P122" s="169">
        <v>-426536.98249999998</v>
      </c>
      <c r="Q122" s="169">
        <v>-110788.76585552718</v>
      </c>
      <c r="R122" s="169">
        <v>-152930.17921883069</v>
      </c>
      <c r="S122" s="170">
        <v>6155.25</v>
      </c>
      <c r="T122" s="31">
        <f t="shared" si="6"/>
        <v>-154001.70708026527</v>
      </c>
      <c r="U122" s="171">
        <v>1836399.7063137365</v>
      </c>
      <c r="V122" s="210">
        <f t="shared" si="8"/>
        <v>1682397.9992334712</v>
      </c>
      <c r="W122" s="210">
        <v>838076.64910072985</v>
      </c>
      <c r="X122" s="30">
        <f t="shared" si="7"/>
        <v>2520474.648334201</v>
      </c>
      <c r="Y122" s="100">
        <f t="shared" si="9"/>
        <v>593.75138947802145</v>
      </c>
      <c r="Z122" s="355">
        <v>7</v>
      </c>
    </row>
    <row r="123" spans="1:26" s="174" customFormat="1">
      <c r="A123" s="100">
        <v>317</v>
      </c>
      <c r="B123" s="95" t="s">
        <v>121</v>
      </c>
      <c r="C123" s="96">
        <v>2533</v>
      </c>
      <c r="D123" s="96">
        <v>4250173.95</v>
      </c>
      <c r="E123" s="96">
        <v>794057.5773652402</v>
      </c>
      <c r="F123" s="96">
        <v>5044231.5273652403</v>
      </c>
      <c r="G123" s="165">
        <v>1359.93</v>
      </c>
      <c r="H123" s="166">
        <v>3444702.69</v>
      </c>
      <c r="I123" s="166">
        <v>1599528.8373652403</v>
      </c>
      <c r="J123" s="405">
        <f t="shared" si="5"/>
        <v>0.3171005987111627</v>
      </c>
      <c r="K123" s="168">
        <v>283254.67794300005</v>
      </c>
      <c r="L123" s="168">
        <v>0</v>
      </c>
      <c r="M123" s="168">
        <v>35221.315942959627</v>
      </c>
      <c r="N123" s="168">
        <v>47663.747391869038</v>
      </c>
      <c r="O123" s="168">
        <v>0</v>
      </c>
      <c r="P123" s="169">
        <v>-140938.065</v>
      </c>
      <c r="Q123" s="169">
        <v>848028.36924636201</v>
      </c>
      <c r="R123" s="169">
        <v>436947.22475092119</v>
      </c>
      <c r="S123" s="170">
        <v>3672.85</v>
      </c>
      <c r="T123" s="31">
        <f t="shared" si="6"/>
        <v>3113378.9576403522</v>
      </c>
      <c r="U123" s="171">
        <v>1442924.3338188757</v>
      </c>
      <c r="V123" s="210">
        <f t="shared" si="8"/>
        <v>4556303.2914592279</v>
      </c>
      <c r="W123" s="210">
        <v>570291.56895238766</v>
      </c>
      <c r="X123" s="30">
        <f t="shared" si="7"/>
        <v>5126594.860411616</v>
      </c>
      <c r="Y123" s="100">
        <f t="shared" si="9"/>
        <v>2023.9221715008355</v>
      </c>
      <c r="Z123" s="355">
        <v>17</v>
      </c>
    </row>
    <row r="124" spans="1:26" s="174" customFormat="1">
      <c r="A124" s="100">
        <v>320</v>
      </c>
      <c r="B124" s="95" t="s">
        <v>122</v>
      </c>
      <c r="C124" s="96">
        <v>7105</v>
      </c>
      <c r="D124" s="96">
        <v>6715790.2800000003</v>
      </c>
      <c r="E124" s="96">
        <v>3632955.5595041439</v>
      </c>
      <c r="F124" s="96">
        <v>10348745.839504145</v>
      </c>
      <c r="G124" s="165">
        <v>1359.93</v>
      </c>
      <c r="H124" s="166">
        <v>9662302.6500000004</v>
      </c>
      <c r="I124" s="166">
        <v>686443.18950414471</v>
      </c>
      <c r="J124" s="405">
        <f t="shared" si="5"/>
        <v>6.6331051138949923E-2</v>
      </c>
      <c r="K124" s="168">
        <v>956502.75266</v>
      </c>
      <c r="L124" s="168">
        <v>0</v>
      </c>
      <c r="M124" s="168">
        <v>88568.875538394583</v>
      </c>
      <c r="N124" s="168">
        <v>111616.95901181227</v>
      </c>
      <c r="O124" s="168">
        <v>0</v>
      </c>
      <c r="P124" s="169">
        <v>-428551.44200000004</v>
      </c>
      <c r="Q124" s="169">
        <v>1216368.6201065173</v>
      </c>
      <c r="R124" s="169">
        <v>1385171.8279903987</v>
      </c>
      <c r="S124" s="170">
        <v>10302.25</v>
      </c>
      <c r="T124" s="31">
        <f t="shared" si="6"/>
        <v>4026423.0328112673</v>
      </c>
      <c r="U124" s="171">
        <v>2612167.221611321</v>
      </c>
      <c r="V124" s="210">
        <f t="shared" si="8"/>
        <v>6638590.2544225883</v>
      </c>
      <c r="W124" s="210">
        <v>1339411.8246787032</v>
      </c>
      <c r="X124" s="30">
        <f t="shared" si="7"/>
        <v>7978002.0791012915</v>
      </c>
      <c r="Y124" s="100">
        <f t="shared" si="9"/>
        <v>1122.8715100775921</v>
      </c>
      <c r="Z124" s="355">
        <v>19</v>
      </c>
    </row>
    <row r="125" spans="1:26" s="174" customFormat="1">
      <c r="A125" s="100">
        <v>322</v>
      </c>
      <c r="B125" s="95" t="s">
        <v>123</v>
      </c>
      <c r="C125" s="96">
        <v>6614</v>
      </c>
      <c r="D125" s="96">
        <v>7683741.8099999996</v>
      </c>
      <c r="E125" s="96">
        <v>5425514.8521252768</v>
      </c>
      <c r="F125" s="96">
        <v>13109256.662125276</v>
      </c>
      <c r="G125" s="165">
        <v>1359.93</v>
      </c>
      <c r="H125" s="166">
        <v>8994577.0199999996</v>
      </c>
      <c r="I125" s="166">
        <v>4114679.6421252768</v>
      </c>
      <c r="J125" s="405">
        <f t="shared" si="5"/>
        <v>0.31387589305602959</v>
      </c>
      <c r="K125" s="168">
        <v>782691.79803000006</v>
      </c>
      <c r="L125" s="168">
        <v>0</v>
      </c>
      <c r="M125" s="168">
        <v>73046.726937049272</v>
      </c>
      <c r="N125" s="168">
        <v>104463.94856786456</v>
      </c>
      <c r="O125" s="168">
        <v>0</v>
      </c>
      <c r="P125" s="169">
        <v>-370988.4325</v>
      </c>
      <c r="Q125" s="169">
        <v>1247601.3822249568</v>
      </c>
      <c r="R125" s="169">
        <v>1232932.1242705504</v>
      </c>
      <c r="S125" s="170">
        <v>9590.2999999999993</v>
      </c>
      <c r="T125" s="31">
        <f t="shared" si="6"/>
        <v>7194017.4896556977</v>
      </c>
      <c r="U125" s="171">
        <v>1998389.8838614053</v>
      </c>
      <c r="V125" s="210">
        <f t="shared" si="8"/>
        <v>9192407.3735171035</v>
      </c>
      <c r="W125" s="210">
        <v>1252491.7737656222</v>
      </c>
      <c r="X125" s="30">
        <f t="shared" si="7"/>
        <v>10444899.147282725</v>
      </c>
      <c r="Y125" s="100">
        <f t="shared" si="9"/>
        <v>1579.2106361177389</v>
      </c>
      <c r="Z125" s="355">
        <v>2</v>
      </c>
    </row>
    <row r="126" spans="1:26" s="174" customFormat="1">
      <c r="A126" s="100">
        <v>398</v>
      </c>
      <c r="B126" s="95" t="s">
        <v>124</v>
      </c>
      <c r="C126" s="96">
        <v>120027</v>
      </c>
      <c r="D126" s="96">
        <v>162510298.80000001</v>
      </c>
      <c r="E126" s="96">
        <v>31471456.311916772</v>
      </c>
      <c r="F126" s="96">
        <v>193981755.11191678</v>
      </c>
      <c r="G126" s="165">
        <v>1359.93</v>
      </c>
      <c r="H126" s="166">
        <v>163228318.11000001</v>
      </c>
      <c r="I126" s="166">
        <v>30753437.001916766</v>
      </c>
      <c r="J126" s="405">
        <f t="shared" si="5"/>
        <v>0.15853778095869753</v>
      </c>
      <c r="K126" s="168">
        <v>0</v>
      </c>
      <c r="L126" s="168">
        <v>0</v>
      </c>
      <c r="M126" s="168">
        <v>1638124.5154599557</v>
      </c>
      <c r="N126" s="168">
        <v>2486402.411282564</v>
      </c>
      <c r="O126" s="168">
        <v>25453.610579769556</v>
      </c>
      <c r="P126" s="169">
        <v>-15395800.741799999</v>
      </c>
      <c r="Q126" s="169">
        <v>12854456.673994904</v>
      </c>
      <c r="R126" s="169">
        <v>18766346.478953186</v>
      </c>
      <c r="S126" s="170">
        <v>174039.15</v>
      </c>
      <c r="T126" s="31">
        <f t="shared" si="6"/>
        <v>51302459.100387149</v>
      </c>
      <c r="U126" s="171">
        <v>24612317.101446379</v>
      </c>
      <c r="V126" s="210">
        <f t="shared" si="8"/>
        <v>75914776.201833531</v>
      </c>
      <c r="W126" s="210">
        <v>18522461.875993636</v>
      </c>
      <c r="X126" s="30">
        <f t="shared" si="7"/>
        <v>94437238.07782717</v>
      </c>
      <c r="Y126" s="100">
        <f t="shared" si="9"/>
        <v>786.79995399224481</v>
      </c>
      <c r="Z126" s="355">
        <v>7</v>
      </c>
    </row>
    <row r="127" spans="1:26" s="174" customFormat="1">
      <c r="A127" s="100">
        <v>399</v>
      </c>
      <c r="B127" s="95" t="s">
        <v>125</v>
      </c>
      <c r="C127" s="96">
        <v>7916</v>
      </c>
      <c r="D127" s="96">
        <v>14102138.41</v>
      </c>
      <c r="E127" s="96">
        <v>1055158.7643491849</v>
      </c>
      <c r="F127" s="96">
        <v>15157297.174349185</v>
      </c>
      <c r="G127" s="165">
        <v>1359.93</v>
      </c>
      <c r="H127" s="166">
        <v>10765205.880000001</v>
      </c>
      <c r="I127" s="166">
        <v>4392091.2943491843</v>
      </c>
      <c r="J127" s="405">
        <f t="shared" si="5"/>
        <v>0.28976744625565271</v>
      </c>
      <c r="K127" s="168">
        <v>0</v>
      </c>
      <c r="L127" s="168">
        <v>0</v>
      </c>
      <c r="M127" s="168">
        <v>54368.906362607682</v>
      </c>
      <c r="N127" s="168">
        <v>137512.23668669688</v>
      </c>
      <c r="O127" s="168">
        <v>0</v>
      </c>
      <c r="P127" s="169">
        <v>-382545.72499999998</v>
      </c>
      <c r="Q127" s="169">
        <v>-1174178.2707272482</v>
      </c>
      <c r="R127" s="169">
        <v>-1533185.608695521</v>
      </c>
      <c r="S127" s="169">
        <v>11478.199999999999</v>
      </c>
      <c r="T127" s="31">
        <f t="shared" si="6"/>
        <v>1505541.0329757198</v>
      </c>
      <c r="U127" s="171">
        <v>3221667.3177838484</v>
      </c>
      <c r="V127" s="210">
        <f t="shared" si="8"/>
        <v>4727208.3507595677</v>
      </c>
      <c r="W127" s="210">
        <v>1328500.5928060443</v>
      </c>
      <c r="X127" s="30">
        <f t="shared" si="7"/>
        <v>6055708.9435656117</v>
      </c>
      <c r="Y127" s="100">
        <f t="shared" si="9"/>
        <v>764.99607675159325</v>
      </c>
      <c r="Z127" s="355">
        <v>15</v>
      </c>
    </row>
    <row r="128" spans="1:26" s="174" customFormat="1">
      <c r="A128" s="100">
        <v>400</v>
      </c>
      <c r="B128" s="95" t="s">
        <v>126</v>
      </c>
      <c r="C128" s="96">
        <v>8456</v>
      </c>
      <c r="D128" s="96">
        <v>12720063.379999999</v>
      </c>
      <c r="E128" s="96">
        <v>2395797.8299237029</v>
      </c>
      <c r="F128" s="96">
        <v>15115861.209923701</v>
      </c>
      <c r="G128" s="165">
        <v>1359.93</v>
      </c>
      <c r="H128" s="166">
        <v>11499568.08</v>
      </c>
      <c r="I128" s="166">
        <v>3616293.1299237013</v>
      </c>
      <c r="J128" s="405">
        <f t="shared" si="5"/>
        <v>0.23923831263742829</v>
      </c>
      <c r="K128" s="168">
        <v>0</v>
      </c>
      <c r="L128" s="168">
        <v>0</v>
      </c>
      <c r="M128" s="168">
        <v>104599.66857427856</v>
      </c>
      <c r="N128" s="168">
        <v>92752.205941753855</v>
      </c>
      <c r="O128" s="168">
        <v>0</v>
      </c>
      <c r="P128" s="169">
        <v>-448365.34500000003</v>
      </c>
      <c r="Q128" s="169">
        <v>2097677.7349020829</v>
      </c>
      <c r="R128" s="169">
        <v>1623054.0213569414</v>
      </c>
      <c r="S128" s="170">
        <v>12261.199999999999</v>
      </c>
      <c r="T128" s="31">
        <f t="shared" si="6"/>
        <v>7098272.6156987585</v>
      </c>
      <c r="U128" s="171">
        <v>3028423.4455602984</v>
      </c>
      <c r="V128" s="210">
        <f t="shared" si="8"/>
        <v>10126696.061259057</v>
      </c>
      <c r="W128" s="210">
        <v>1649467.0217016346</v>
      </c>
      <c r="X128" s="30">
        <f t="shared" si="7"/>
        <v>11776163.082960691</v>
      </c>
      <c r="Y128" s="100">
        <f t="shared" si="9"/>
        <v>1392.6399104731186</v>
      </c>
      <c r="Z128" s="355">
        <v>2</v>
      </c>
    </row>
    <row r="129" spans="1:26" s="174" customFormat="1">
      <c r="A129" s="100">
        <v>402</v>
      </c>
      <c r="B129" s="95" t="s">
        <v>127</v>
      </c>
      <c r="C129" s="96">
        <v>9247</v>
      </c>
      <c r="D129" s="96">
        <v>13025062.17</v>
      </c>
      <c r="E129" s="96">
        <v>2000790.265426565</v>
      </c>
      <c r="F129" s="96">
        <v>15025852.435426565</v>
      </c>
      <c r="G129" s="165">
        <v>1359.93</v>
      </c>
      <c r="H129" s="166">
        <v>12575272.710000001</v>
      </c>
      <c r="I129" s="166">
        <v>2450579.725426564</v>
      </c>
      <c r="J129" s="405">
        <f t="shared" si="5"/>
        <v>0.16309089523924872</v>
      </c>
      <c r="K129" s="168">
        <v>237981.80917000002</v>
      </c>
      <c r="L129" s="168">
        <v>0</v>
      </c>
      <c r="M129" s="168">
        <v>96163.320744237586</v>
      </c>
      <c r="N129" s="168">
        <v>172465.13955734993</v>
      </c>
      <c r="O129" s="168">
        <v>0</v>
      </c>
      <c r="P129" s="169">
        <v>-602302.10499999998</v>
      </c>
      <c r="Q129" s="169">
        <v>-783440.40137383319</v>
      </c>
      <c r="R129" s="169">
        <v>-955288.21100732288</v>
      </c>
      <c r="S129" s="170">
        <v>13408.15</v>
      </c>
      <c r="T129" s="31">
        <f t="shared" si="6"/>
        <v>629567.42751699546</v>
      </c>
      <c r="U129" s="171">
        <v>5014580.5228769807</v>
      </c>
      <c r="V129" s="210">
        <f t="shared" si="8"/>
        <v>5644147.9503939766</v>
      </c>
      <c r="W129" s="210">
        <v>1853416.7821912477</v>
      </c>
      <c r="X129" s="30">
        <f t="shared" si="7"/>
        <v>7497564.7325852243</v>
      </c>
      <c r="Y129" s="100">
        <f t="shared" si="9"/>
        <v>810.8105042268005</v>
      </c>
      <c r="Z129" s="355">
        <v>11</v>
      </c>
    </row>
    <row r="130" spans="1:26" s="174" customFormat="1">
      <c r="A130" s="100">
        <v>403</v>
      </c>
      <c r="B130" s="95" t="s">
        <v>128</v>
      </c>
      <c r="C130" s="96">
        <v>2866</v>
      </c>
      <c r="D130" s="96">
        <v>3813255.7</v>
      </c>
      <c r="E130" s="96">
        <v>723459.00695208192</v>
      </c>
      <c r="F130" s="96">
        <v>4536714.706952082</v>
      </c>
      <c r="G130" s="165">
        <v>1359.93</v>
      </c>
      <c r="H130" s="166">
        <v>3897559.3800000004</v>
      </c>
      <c r="I130" s="166">
        <v>639155.32695208164</v>
      </c>
      <c r="J130" s="405">
        <f t="shared" si="5"/>
        <v>0.14088506071863791</v>
      </c>
      <c r="K130" s="168">
        <v>173322.84223066666</v>
      </c>
      <c r="L130" s="168">
        <v>0</v>
      </c>
      <c r="M130" s="168">
        <v>32916.949343422013</v>
      </c>
      <c r="N130" s="168">
        <v>56481.678773619176</v>
      </c>
      <c r="O130" s="168">
        <v>0</v>
      </c>
      <c r="P130" s="169">
        <v>-146429.01999999999</v>
      </c>
      <c r="Q130" s="169">
        <v>551375.07703542442</v>
      </c>
      <c r="R130" s="169">
        <v>148383.33414054918</v>
      </c>
      <c r="S130" s="170">
        <v>4155.7</v>
      </c>
      <c r="T130" s="31">
        <f t="shared" si="6"/>
        <v>1459361.8884757631</v>
      </c>
      <c r="U130" s="171">
        <v>1526724.9479809103</v>
      </c>
      <c r="V130" s="210">
        <f t="shared" si="8"/>
        <v>2986086.8364566732</v>
      </c>
      <c r="W130" s="210">
        <v>662091.27744296903</v>
      </c>
      <c r="X130" s="30">
        <f t="shared" si="7"/>
        <v>3648178.1138996421</v>
      </c>
      <c r="Y130" s="100">
        <f t="shared" si="9"/>
        <v>1272.9162993369303</v>
      </c>
      <c r="Z130" s="355">
        <v>14</v>
      </c>
    </row>
    <row r="131" spans="1:26" s="174" customFormat="1">
      <c r="A131" s="100">
        <v>405</v>
      </c>
      <c r="B131" s="95" t="s">
        <v>129</v>
      </c>
      <c r="C131" s="96">
        <v>72634</v>
      </c>
      <c r="D131" s="96">
        <v>93182299.980000004</v>
      </c>
      <c r="E131" s="96">
        <v>17743124.671444897</v>
      </c>
      <c r="F131" s="96">
        <v>110925424.6514449</v>
      </c>
      <c r="G131" s="165">
        <v>1359.93</v>
      </c>
      <c r="H131" s="166">
        <v>98777155.620000005</v>
      </c>
      <c r="I131" s="166">
        <v>12148269.031444892</v>
      </c>
      <c r="J131" s="405">
        <f t="shared" si="5"/>
        <v>0.10951744444177479</v>
      </c>
      <c r="K131" s="168">
        <v>0</v>
      </c>
      <c r="L131" s="168">
        <v>0</v>
      </c>
      <c r="M131" s="168">
        <v>1006422.571531013</v>
      </c>
      <c r="N131" s="168">
        <v>1598245.4686193974</v>
      </c>
      <c r="O131" s="168">
        <v>0</v>
      </c>
      <c r="P131" s="169">
        <v>-6690878.6707500005</v>
      </c>
      <c r="Q131" s="169">
        <v>-542373.96388745692</v>
      </c>
      <c r="R131" s="169">
        <v>4035847.1145140617</v>
      </c>
      <c r="S131" s="170">
        <v>105319.3</v>
      </c>
      <c r="T131" s="31">
        <f t="shared" si="6"/>
        <v>11660850.851471907</v>
      </c>
      <c r="U131" s="171">
        <v>9203076.5350897685</v>
      </c>
      <c r="V131" s="210">
        <f t="shared" si="8"/>
        <v>20863927.386561677</v>
      </c>
      <c r="W131" s="210">
        <v>11566830.436112305</v>
      </c>
      <c r="X131" s="30">
        <f t="shared" si="7"/>
        <v>32430757.822673984</v>
      </c>
      <c r="Y131" s="100">
        <f t="shared" si="9"/>
        <v>446.49555060541871</v>
      </c>
      <c r="Z131" s="355">
        <v>9</v>
      </c>
    </row>
    <row r="132" spans="1:26" s="174" customFormat="1">
      <c r="A132" s="100">
        <v>407</v>
      </c>
      <c r="B132" s="95" t="s">
        <v>130</v>
      </c>
      <c r="C132" s="96">
        <v>2580</v>
      </c>
      <c r="D132" s="96">
        <v>3617796.8699999996</v>
      </c>
      <c r="E132" s="96">
        <v>1103958.8836603072</v>
      </c>
      <c r="F132" s="96">
        <v>4721755.7536603063</v>
      </c>
      <c r="G132" s="165">
        <v>1359.93</v>
      </c>
      <c r="H132" s="166">
        <v>3508619.4000000004</v>
      </c>
      <c r="I132" s="166">
        <v>1213136.353660306</v>
      </c>
      <c r="J132" s="405">
        <f t="shared" si="5"/>
        <v>0.2569248425693943</v>
      </c>
      <c r="K132" s="168">
        <v>31146.908960000001</v>
      </c>
      <c r="L132" s="168">
        <v>0</v>
      </c>
      <c r="M132" s="168">
        <v>25905.1101651188</v>
      </c>
      <c r="N132" s="168">
        <v>42624.185773624893</v>
      </c>
      <c r="O132" s="168">
        <v>0</v>
      </c>
      <c r="P132" s="169">
        <v>-179777.94499999998</v>
      </c>
      <c r="Q132" s="169">
        <v>231777.33373985888</v>
      </c>
      <c r="R132" s="169">
        <v>112132.57888705807</v>
      </c>
      <c r="S132" s="170">
        <v>3741</v>
      </c>
      <c r="T132" s="31">
        <f t="shared" si="6"/>
        <v>1480685.5261859666</v>
      </c>
      <c r="U132" s="171">
        <v>1207078.7616813211</v>
      </c>
      <c r="V132" s="210">
        <f t="shared" si="8"/>
        <v>2687764.2878672876</v>
      </c>
      <c r="W132" s="210">
        <v>570515.249641806</v>
      </c>
      <c r="X132" s="30">
        <f t="shared" si="7"/>
        <v>3258279.5375090935</v>
      </c>
      <c r="Y132" s="100">
        <f t="shared" si="9"/>
        <v>1262.8990455461603</v>
      </c>
      <c r="Z132" s="355">
        <v>1</v>
      </c>
    </row>
    <row r="133" spans="1:26" s="174" customFormat="1">
      <c r="A133" s="100">
        <v>408</v>
      </c>
      <c r="B133" s="95" t="s">
        <v>131</v>
      </c>
      <c r="C133" s="96">
        <v>14203</v>
      </c>
      <c r="D133" s="96">
        <v>23472241.149999999</v>
      </c>
      <c r="E133" s="96">
        <v>2056852.5914293402</v>
      </c>
      <c r="F133" s="96">
        <v>25529093.74142934</v>
      </c>
      <c r="G133" s="165">
        <v>1359.93</v>
      </c>
      <c r="H133" s="166">
        <v>19315085.789999999</v>
      </c>
      <c r="I133" s="166">
        <v>6214007.951429341</v>
      </c>
      <c r="J133" s="405">
        <f t="shared" si="5"/>
        <v>0.24340887359213509</v>
      </c>
      <c r="K133" s="168">
        <v>0</v>
      </c>
      <c r="L133" s="168">
        <v>0</v>
      </c>
      <c r="M133" s="168">
        <v>143441.7125388172</v>
      </c>
      <c r="N133" s="168">
        <v>274523.66124010464</v>
      </c>
      <c r="O133" s="168">
        <v>0</v>
      </c>
      <c r="P133" s="169">
        <v>-937255.27</v>
      </c>
      <c r="Q133" s="169">
        <v>1127635.3236815659</v>
      </c>
      <c r="R133" s="169">
        <v>74004.681623711745</v>
      </c>
      <c r="S133" s="170">
        <v>20594.349999999999</v>
      </c>
      <c r="T133" s="31">
        <f t="shared" si="6"/>
        <v>6916952.4105135407</v>
      </c>
      <c r="U133" s="171">
        <v>6570033.8893095078</v>
      </c>
      <c r="V133" s="210">
        <f t="shared" si="8"/>
        <v>13486986.299823049</v>
      </c>
      <c r="W133" s="210">
        <v>2540921.2430029823</v>
      </c>
      <c r="X133" s="30">
        <f t="shared" si="7"/>
        <v>16027907.542826032</v>
      </c>
      <c r="Y133" s="100">
        <f t="shared" si="9"/>
        <v>1128.4874704517379</v>
      </c>
      <c r="Z133" s="355">
        <v>14</v>
      </c>
    </row>
    <row r="134" spans="1:26" s="174" customFormat="1">
      <c r="A134" s="100">
        <v>410</v>
      </c>
      <c r="B134" s="95" t="s">
        <v>132</v>
      </c>
      <c r="C134" s="96">
        <v>18788</v>
      </c>
      <c r="D134" s="96">
        <v>38115044.390000008</v>
      </c>
      <c r="E134" s="96">
        <v>2397894.9709007512</v>
      </c>
      <c r="F134" s="96">
        <v>40512939.36090076</v>
      </c>
      <c r="G134" s="165">
        <v>1359.93</v>
      </c>
      <c r="H134" s="166">
        <v>25550364.84</v>
      </c>
      <c r="I134" s="166">
        <v>14962574.52090076</v>
      </c>
      <c r="J134" s="405">
        <f t="shared" si="5"/>
        <v>0.36932828762706899</v>
      </c>
      <c r="K134" s="168">
        <v>0</v>
      </c>
      <c r="L134" s="168">
        <v>0</v>
      </c>
      <c r="M134" s="168">
        <v>168290.46908652908</v>
      </c>
      <c r="N134" s="168">
        <v>314362.46595418325</v>
      </c>
      <c r="O134" s="168">
        <v>0</v>
      </c>
      <c r="P134" s="169">
        <v>-1227287.32</v>
      </c>
      <c r="Q134" s="169">
        <v>-1687202.4017858221</v>
      </c>
      <c r="R134" s="169">
        <v>-1675944.1151684648</v>
      </c>
      <c r="S134" s="170">
        <v>27242.6</v>
      </c>
      <c r="T134" s="31">
        <f t="shared" si="6"/>
        <v>10882036.218987186</v>
      </c>
      <c r="U134" s="171">
        <v>8090771.2807927532</v>
      </c>
      <c r="V134" s="210">
        <f t="shared" si="8"/>
        <v>18972807.49977994</v>
      </c>
      <c r="W134" s="210">
        <v>2733331.3641453572</v>
      </c>
      <c r="X134" s="30">
        <f t="shared" si="7"/>
        <v>21706138.863925297</v>
      </c>
      <c r="Y134" s="100">
        <f t="shared" si="9"/>
        <v>1155.319292310267</v>
      </c>
      <c r="Z134" s="355">
        <v>13</v>
      </c>
    </row>
    <row r="135" spans="1:26" s="174" customFormat="1">
      <c r="A135" s="100">
        <v>416</v>
      </c>
      <c r="B135" s="95" t="s">
        <v>133</v>
      </c>
      <c r="C135" s="96">
        <v>2917</v>
      </c>
      <c r="D135" s="96">
        <v>4578559.8600000003</v>
      </c>
      <c r="E135" s="96">
        <v>510659.93328146567</v>
      </c>
      <c r="F135" s="96">
        <v>5089219.7932814658</v>
      </c>
      <c r="G135" s="165">
        <v>1359.93</v>
      </c>
      <c r="H135" s="166">
        <v>3966915.81</v>
      </c>
      <c r="I135" s="166">
        <v>1122303.9832814657</v>
      </c>
      <c r="J135" s="405">
        <f t="shared" si="5"/>
        <v>0.22052574439073658</v>
      </c>
      <c r="K135" s="168">
        <v>0</v>
      </c>
      <c r="L135" s="168">
        <v>0</v>
      </c>
      <c r="M135" s="168">
        <v>15997.949333812252</v>
      </c>
      <c r="N135" s="168">
        <v>50634.657275091813</v>
      </c>
      <c r="O135" s="168">
        <v>0</v>
      </c>
      <c r="P135" s="169">
        <v>-187169.09499999997</v>
      </c>
      <c r="Q135" s="169">
        <v>-338058.75406148727</v>
      </c>
      <c r="R135" s="169">
        <v>-265219.12902032188</v>
      </c>
      <c r="S135" s="170">
        <v>4229.6499999999996</v>
      </c>
      <c r="T135" s="31">
        <f t="shared" si="6"/>
        <v>402719.2618085607</v>
      </c>
      <c r="U135" s="171">
        <v>1316051.1814470689</v>
      </c>
      <c r="V135" s="210">
        <f t="shared" si="8"/>
        <v>1718770.4432556296</v>
      </c>
      <c r="W135" s="210">
        <v>516981.30077197019</v>
      </c>
      <c r="X135" s="30">
        <f t="shared" si="7"/>
        <v>2235751.7440275997</v>
      </c>
      <c r="Y135" s="100">
        <f t="shared" si="9"/>
        <v>766.45586013973252</v>
      </c>
      <c r="Z135" s="355">
        <v>9</v>
      </c>
    </row>
    <row r="136" spans="1:26" s="174" customFormat="1">
      <c r="A136" s="100">
        <v>418</v>
      </c>
      <c r="B136" s="95" t="s">
        <v>134</v>
      </c>
      <c r="C136" s="96">
        <v>24164</v>
      </c>
      <c r="D136" s="96">
        <v>49562200.620000005</v>
      </c>
      <c r="E136" s="96">
        <v>2725998.7103035925</v>
      </c>
      <c r="F136" s="96">
        <v>52288199.330303594</v>
      </c>
      <c r="G136" s="165">
        <v>1359.93</v>
      </c>
      <c r="H136" s="166">
        <v>32861348.520000003</v>
      </c>
      <c r="I136" s="166">
        <v>19426850.810303591</v>
      </c>
      <c r="J136" s="405">
        <f t="shared" si="5"/>
        <v>0.37153413311452038</v>
      </c>
      <c r="K136" s="168">
        <v>0</v>
      </c>
      <c r="L136" s="168">
        <v>0</v>
      </c>
      <c r="M136" s="168">
        <v>222779.40082966961</v>
      </c>
      <c r="N136" s="168">
        <v>526128.35549706093</v>
      </c>
      <c r="O136" s="168">
        <v>328701.32780865172</v>
      </c>
      <c r="P136" s="169">
        <v>-1660055.1850000001</v>
      </c>
      <c r="Q136" s="169">
        <v>-30706.780717447447</v>
      </c>
      <c r="R136" s="169">
        <v>182606.45881778075</v>
      </c>
      <c r="S136" s="170">
        <v>35037.799999999996</v>
      </c>
      <c r="T136" s="31">
        <f t="shared" si="6"/>
        <v>19031342.187539306</v>
      </c>
      <c r="U136" s="171">
        <v>2683886.628442321</v>
      </c>
      <c r="V136" s="210">
        <f t="shared" si="8"/>
        <v>21715228.815981627</v>
      </c>
      <c r="W136" s="210">
        <v>2888065.169926188</v>
      </c>
      <c r="X136" s="30">
        <f t="shared" si="7"/>
        <v>24603293.985907815</v>
      </c>
      <c r="Y136" s="100">
        <f t="shared" si="9"/>
        <v>1018.179688210057</v>
      </c>
      <c r="Z136" s="355">
        <v>6</v>
      </c>
    </row>
    <row r="137" spans="1:26" s="174" customFormat="1">
      <c r="A137" s="100">
        <v>420</v>
      </c>
      <c r="B137" s="95" t="s">
        <v>135</v>
      </c>
      <c r="C137" s="96">
        <v>9280</v>
      </c>
      <c r="D137" s="96">
        <v>11793723.919999998</v>
      </c>
      <c r="E137" s="96">
        <v>1963030.6519336319</v>
      </c>
      <c r="F137" s="96">
        <v>13756754.571933631</v>
      </c>
      <c r="G137" s="165">
        <v>1359.93</v>
      </c>
      <c r="H137" s="166">
        <v>12620150.4</v>
      </c>
      <c r="I137" s="166">
        <v>1136604.1719336305</v>
      </c>
      <c r="J137" s="405">
        <f t="shared" si="5"/>
        <v>8.2621534460788959E-2</v>
      </c>
      <c r="K137" s="168">
        <v>0</v>
      </c>
      <c r="L137" s="168">
        <v>0</v>
      </c>
      <c r="M137" s="168">
        <v>91239.787346104233</v>
      </c>
      <c r="N137" s="168">
        <v>170364.26585285252</v>
      </c>
      <c r="O137" s="168">
        <v>0</v>
      </c>
      <c r="P137" s="169">
        <v>-637595.21250000002</v>
      </c>
      <c r="Q137" s="169">
        <v>-1101132.1184625868</v>
      </c>
      <c r="R137" s="169">
        <v>-820074.78656721918</v>
      </c>
      <c r="S137" s="170">
        <v>13456</v>
      </c>
      <c r="T137" s="31">
        <f t="shared" si="6"/>
        <v>-1147137.8923972188</v>
      </c>
      <c r="U137" s="171">
        <v>2306524.1420384161</v>
      </c>
      <c r="V137" s="210">
        <f t="shared" si="8"/>
        <v>1159386.2496411973</v>
      </c>
      <c r="W137" s="210">
        <v>1732709.8380640754</v>
      </c>
      <c r="X137" s="30">
        <f t="shared" si="7"/>
        <v>2892096.0877052727</v>
      </c>
      <c r="Y137" s="100">
        <f t="shared" si="9"/>
        <v>311.64828531306819</v>
      </c>
      <c r="Z137" s="355">
        <v>11</v>
      </c>
    </row>
    <row r="138" spans="1:26" s="174" customFormat="1">
      <c r="A138" s="100">
        <v>421</v>
      </c>
      <c r="B138" s="95" t="s">
        <v>136</v>
      </c>
      <c r="C138" s="96">
        <v>719</v>
      </c>
      <c r="D138" s="96">
        <v>1019647.1699999999</v>
      </c>
      <c r="E138" s="96">
        <v>430173.21173585422</v>
      </c>
      <c r="F138" s="96">
        <v>1449820.3817358541</v>
      </c>
      <c r="G138" s="165">
        <v>1359.93</v>
      </c>
      <c r="H138" s="166">
        <v>977789.67</v>
      </c>
      <c r="I138" s="166">
        <v>472030.71173585404</v>
      </c>
      <c r="J138" s="405">
        <f t="shared" si="5"/>
        <v>0.32557875284571242</v>
      </c>
      <c r="K138" s="168">
        <v>208480.63028799999</v>
      </c>
      <c r="L138" s="168">
        <v>0</v>
      </c>
      <c r="M138" s="168">
        <v>9108.8576827143261</v>
      </c>
      <c r="N138" s="168">
        <v>9968.7088292168773</v>
      </c>
      <c r="O138" s="168">
        <v>0</v>
      </c>
      <c r="P138" s="169">
        <v>-37125.264999999999</v>
      </c>
      <c r="Q138" s="169">
        <v>59124.580471354551</v>
      </c>
      <c r="R138" s="169">
        <v>-51089.407034372649</v>
      </c>
      <c r="S138" s="170">
        <v>1042.55</v>
      </c>
      <c r="T138" s="31">
        <f t="shared" si="6"/>
        <v>671541.36697276705</v>
      </c>
      <c r="U138" s="171">
        <v>87700.161899301223</v>
      </c>
      <c r="V138" s="210">
        <f t="shared" si="8"/>
        <v>759241.52887206827</v>
      </c>
      <c r="W138" s="210">
        <v>165142.83028119802</v>
      </c>
      <c r="X138" s="30">
        <f t="shared" si="7"/>
        <v>924384.3591532663</v>
      </c>
      <c r="Y138" s="100">
        <f t="shared" si="9"/>
        <v>1285.6527943717194</v>
      </c>
      <c r="Z138" s="355">
        <v>16</v>
      </c>
    </row>
    <row r="139" spans="1:26" s="174" customFormat="1">
      <c r="A139" s="100">
        <v>422</v>
      </c>
      <c r="B139" s="95" t="s">
        <v>137</v>
      </c>
      <c r="C139" s="96">
        <v>10543</v>
      </c>
      <c r="D139" s="96">
        <v>10069829.16</v>
      </c>
      <c r="E139" s="96">
        <v>4786085.0518481545</v>
      </c>
      <c r="F139" s="96">
        <v>14855914.211848155</v>
      </c>
      <c r="G139" s="165">
        <v>1359.93</v>
      </c>
      <c r="H139" s="166">
        <v>14337741.99</v>
      </c>
      <c r="I139" s="166">
        <v>518172.22184815444</v>
      </c>
      <c r="J139" s="405">
        <f t="shared" ref="J139:J202" si="10">I139/F139</f>
        <v>3.4879860940156243E-2</v>
      </c>
      <c r="K139" s="168">
        <v>1166776.255905</v>
      </c>
      <c r="L139" s="168">
        <v>0</v>
      </c>
      <c r="M139" s="168">
        <v>138019.31738303768</v>
      </c>
      <c r="N139" s="168">
        <v>172814.59168944572</v>
      </c>
      <c r="O139" s="168">
        <v>0</v>
      </c>
      <c r="P139" s="169">
        <v>-717893.90500000003</v>
      </c>
      <c r="Q139" s="169">
        <v>1734438.7487365038</v>
      </c>
      <c r="R139" s="169">
        <v>1484496.9798302788</v>
      </c>
      <c r="S139" s="170">
        <v>15287.35</v>
      </c>
      <c r="T139" s="31">
        <f t="shared" ref="T139:T202" si="11">SUM(K139:S139)+I139</f>
        <v>4512111.5603924207</v>
      </c>
      <c r="U139" s="171">
        <v>2662933.5855544345</v>
      </c>
      <c r="V139" s="210">
        <f t="shared" si="8"/>
        <v>7175045.1459468547</v>
      </c>
      <c r="W139" s="210">
        <v>2076250.6452823915</v>
      </c>
      <c r="X139" s="30">
        <f t="shared" ref="X139:X202" si="12">SUM(V139:W139)</f>
        <v>9251295.7912292462</v>
      </c>
      <c r="Y139" s="100">
        <f t="shared" si="9"/>
        <v>877.4822907359619</v>
      </c>
      <c r="Z139" s="355">
        <v>12</v>
      </c>
    </row>
    <row r="140" spans="1:26" s="174" customFormat="1">
      <c r="A140" s="100">
        <v>423</v>
      </c>
      <c r="B140" s="95" t="s">
        <v>138</v>
      </c>
      <c r="C140" s="96">
        <v>20291</v>
      </c>
      <c r="D140" s="96">
        <v>36314085.82</v>
      </c>
      <c r="E140" s="96">
        <v>2591709.7615913707</v>
      </c>
      <c r="F140" s="96">
        <v>38905795.581591368</v>
      </c>
      <c r="G140" s="165">
        <v>1359.93</v>
      </c>
      <c r="H140" s="166">
        <v>27594339.630000003</v>
      </c>
      <c r="I140" s="166">
        <v>11311455.951591365</v>
      </c>
      <c r="J140" s="405">
        <f t="shared" si="10"/>
        <v>0.29073961301908152</v>
      </c>
      <c r="K140" s="168">
        <v>0</v>
      </c>
      <c r="L140" s="168">
        <v>0</v>
      </c>
      <c r="M140" s="168">
        <v>184045.13321705253</v>
      </c>
      <c r="N140" s="168">
        <v>376548.46776937105</v>
      </c>
      <c r="O140" s="168">
        <v>156005.54092943051</v>
      </c>
      <c r="P140" s="169">
        <v>-1056721.5149999999</v>
      </c>
      <c r="Q140" s="169">
        <v>1467114.1862799476</v>
      </c>
      <c r="R140" s="169">
        <v>236839.6764921734</v>
      </c>
      <c r="S140" s="170">
        <v>29421.95</v>
      </c>
      <c r="T140" s="31">
        <f t="shared" si="11"/>
        <v>12704709.39127934</v>
      </c>
      <c r="U140" s="171">
        <v>2980869.9015819458</v>
      </c>
      <c r="V140" s="210">
        <f t="shared" ref="V140:V203" si="13">SUM(T140:U140)</f>
        <v>15685579.292861287</v>
      </c>
      <c r="W140" s="210">
        <v>2527929.2304632794</v>
      </c>
      <c r="X140" s="30">
        <f t="shared" si="12"/>
        <v>18213508.523324564</v>
      </c>
      <c r="Y140" s="100">
        <f t="shared" ref="Y140:Y203" si="14">X140/C140</f>
        <v>897.61512608173894</v>
      </c>
      <c r="Z140" s="355">
        <v>2</v>
      </c>
    </row>
    <row r="141" spans="1:26" s="174" customFormat="1">
      <c r="A141" s="100">
        <v>425</v>
      </c>
      <c r="B141" s="95" t="s">
        <v>139</v>
      </c>
      <c r="C141" s="96">
        <v>10218</v>
      </c>
      <c r="D141" s="96">
        <v>29191794.09</v>
      </c>
      <c r="E141" s="96">
        <v>1120123.5480673579</v>
      </c>
      <c r="F141" s="96">
        <v>30311917.638067357</v>
      </c>
      <c r="G141" s="165">
        <v>1359.93</v>
      </c>
      <c r="H141" s="166">
        <v>13895764.74</v>
      </c>
      <c r="I141" s="166">
        <v>16416152.898067357</v>
      </c>
      <c r="J141" s="405">
        <f t="shared" si="10"/>
        <v>0.54157421163783637</v>
      </c>
      <c r="K141" s="168">
        <v>0</v>
      </c>
      <c r="L141" s="168">
        <v>0</v>
      </c>
      <c r="M141" s="168">
        <v>84004.302053182357</v>
      </c>
      <c r="N141" s="168">
        <v>190609.41497063282</v>
      </c>
      <c r="O141" s="168">
        <v>19148.848684930301</v>
      </c>
      <c r="P141" s="169">
        <v>-465179.08999999997</v>
      </c>
      <c r="Q141" s="169">
        <v>-1316064.6412269443</v>
      </c>
      <c r="R141" s="169">
        <v>-2001363.5326534815</v>
      </c>
      <c r="S141" s="169">
        <v>14816.1</v>
      </c>
      <c r="T141" s="31">
        <f t="shared" si="11"/>
        <v>12942124.299895678</v>
      </c>
      <c r="U141" s="171">
        <v>5636773.0666944571</v>
      </c>
      <c r="V141" s="210">
        <f t="shared" si="13"/>
        <v>18578897.366590135</v>
      </c>
      <c r="W141" s="210">
        <v>1202177.2299280574</v>
      </c>
      <c r="X141" s="30">
        <f t="shared" si="12"/>
        <v>19781074.596518192</v>
      </c>
      <c r="Y141" s="100">
        <f t="shared" si="14"/>
        <v>1935.9047363983354</v>
      </c>
      <c r="Z141" s="355">
        <v>17</v>
      </c>
    </row>
    <row r="142" spans="1:26" s="174" customFormat="1">
      <c r="A142" s="100">
        <v>426</v>
      </c>
      <c r="B142" s="95" t="s">
        <v>140</v>
      </c>
      <c r="C142" s="96">
        <v>11979</v>
      </c>
      <c r="D142" s="96">
        <v>20016256.120000001</v>
      </c>
      <c r="E142" s="96">
        <v>2060071.5583908674</v>
      </c>
      <c r="F142" s="96">
        <v>22076327.678390868</v>
      </c>
      <c r="G142" s="165">
        <v>1359.93</v>
      </c>
      <c r="H142" s="166">
        <v>16290601.470000001</v>
      </c>
      <c r="I142" s="166">
        <v>5785726.2083908673</v>
      </c>
      <c r="J142" s="405">
        <f t="shared" si="10"/>
        <v>0.26207829004341837</v>
      </c>
      <c r="K142" s="168">
        <v>0</v>
      </c>
      <c r="L142" s="168">
        <v>0</v>
      </c>
      <c r="M142" s="168">
        <v>103232.42705034102</v>
      </c>
      <c r="N142" s="168">
        <v>231906.91908831708</v>
      </c>
      <c r="O142" s="168">
        <v>0</v>
      </c>
      <c r="P142" s="169">
        <v>-812492.16999999993</v>
      </c>
      <c r="Q142" s="169">
        <v>-310907.9001552905</v>
      </c>
      <c r="R142" s="169">
        <v>-327093.58533511113</v>
      </c>
      <c r="S142" s="170">
        <v>17369.55</v>
      </c>
      <c r="T142" s="31">
        <f t="shared" si="11"/>
        <v>4687741.449039124</v>
      </c>
      <c r="U142" s="171">
        <v>6404506.7334322967</v>
      </c>
      <c r="V142" s="210">
        <f t="shared" si="13"/>
        <v>11092248.182471421</v>
      </c>
      <c r="W142" s="210">
        <v>2103718.3215082954</v>
      </c>
      <c r="X142" s="30">
        <f t="shared" si="12"/>
        <v>13195966.503979716</v>
      </c>
      <c r="Y142" s="100">
        <f t="shared" si="14"/>
        <v>1101.5916607379345</v>
      </c>
      <c r="Z142" s="355">
        <v>12</v>
      </c>
    </row>
    <row r="143" spans="1:26" s="174" customFormat="1">
      <c r="A143" s="100">
        <v>430</v>
      </c>
      <c r="B143" s="95" t="s">
        <v>141</v>
      </c>
      <c r="C143" s="96">
        <v>15628</v>
      </c>
      <c r="D143" s="96">
        <v>20510074.050000001</v>
      </c>
      <c r="E143" s="96">
        <v>2995032.599501776</v>
      </c>
      <c r="F143" s="96">
        <v>23505106.649501778</v>
      </c>
      <c r="G143" s="165">
        <v>1359.93</v>
      </c>
      <c r="H143" s="166">
        <v>21252986.040000003</v>
      </c>
      <c r="I143" s="166">
        <v>2252120.6095017754</v>
      </c>
      <c r="J143" s="405">
        <f t="shared" si="10"/>
        <v>9.5814098743921758E-2</v>
      </c>
      <c r="K143" s="168">
        <v>0</v>
      </c>
      <c r="L143" s="168">
        <v>0</v>
      </c>
      <c r="M143" s="168">
        <v>203739.07980813566</v>
      </c>
      <c r="N143" s="168">
        <v>258503.11829146926</v>
      </c>
      <c r="O143" s="168">
        <v>0</v>
      </c>
      <c r="P143" s="169">
        <v>-983971.57499999995</v>
      </c>
      <c r="Q143" s="169">
        <v>526365.95899723028</v>
      </c>
      <c r="R143" s="169">
        <v>244673.06313513551</v>
      </c>
      <c r="S143" s="170">
        <v>22660.6</v>
      </c>
      <c r="T143" s="31">
        <f t="shared" si="11"/>
        <v>2524090.854733746</v>
      </c>
      <c r="U143" s="171">
        <v>6287059.1485245693</v>
      </c>
      <c r="V143" s="210">
        <f t="shared" si="13"/>
        <v>8811150.0032583158</v>
      </c>
      <c r="W143" s="210">
        <v>3093305.8802063735</v>
      </c>
      <c r="X143" s="30">
        <f t="shared" si="12"/>
        <v>11904455.88346469</v>
      </c>
      <c r="Y143" s="100">
        <f t="shared" si="14"/>
        <v>761.73892266858786</v>
      </c>
      <c r="Z143" s="355">
        <v>2</v>
      </c>
    </row>
    <row r="144" spans="1:26" s="174" customFormat="1">
      <c r="A144" s="100">
        <v>433</v>
      </c>
      <c r="B144" s="95" t="s">
        <v>142</v>
      </c>
      <c r="C144" s="96">
        <v>7799</v>
      </c>
      <c r="D144" s="96">
        <v>11841867.049999999</v>
      </c>
      <c r="E144" s="96">
        <v>1347509.9202306094</v>
      </c>
      <c r="F144" s="96">
        <v>13189376.970230609</v>
      </c>
      <c r="G144" s="165">
        <v>1359.93</v>
      </c>
      <c r="H144" s="166">
        <v>10606094.07</v>
      </c>
      <c r="I144" s="166">
        <v>2583282.9002306089</v>
      </c>
      <c r="J144" s="405">
        <f t="shared" si="10"/>
        <v>0.19586087394888083</v>
      </c>
      <c r="K144" s="168">
        <v>0</v>
      </c>
      <c r="L144" s="168">
        <v>0</v>
      </c>
      <c r="M144" s="168">
        <v>59616.559545307158</v>
      </c>
      <c r="N144" s="168">
        <v>100186.18296643908</v>
      </c>
      <c r="O144" s="168">
        <v>0</v>
      </c>
      <c r="P144" s="169">
        <v>-470597.04250000004</v>
      </c>
      <c r="Q144" s="169">
        <v>575408.2609469922</v>
      </c>
      <c r="R144" s="169">
        <v>516347.5080941855</v>
      </c>
      <c r="S144" s="170">
        <v>11308.55</v>
      </c>
      <c r="T144" s="31">
        <f t="shared" si="11"/>
        <v>3375552.9192835325</v>
      </c>
      <c r="U144" s="171">
        <v>2334459.7724910122</v>
      </c>
      <c r="V144" s="210">
        <f t="shared" si="13"/>
        <v>5710012.6917745452</v>
      </c>
      <c r="W144" s="210">
        <v>1499380.5534976025</v>
      </c>
      <c r="X144" s="30">
        <f t="shared" si="12"/>
        <v>7209393.2452721475</v>
      </c>
      <c r="Y144" s="100">
        <f t="shared" si="14"/>
        <v>924.39969807310524</v>
      </c>
      <c r="Z144" s="355">
        <v>5</v>
      </c>
    </row>
    <row r="145" spans="1:26" s="174" customFormat="1">
      <c r="A145" s="100">
        <v>434</v>
      </c>
      <c r="B145" s="95" t="s">
        <v>143</v>
      </c>
      <c r="C145" s="96">
        <v>14643</v>
      </c>
      <c r="D145" s="96">
        <v>18869401.93</v>
      </c>
      <c r="E145" s="96">
        <v>5476733.6348711289</v>
      </c>
      <c r="F145" s="96">
        <v>24346135.564871129</v>
      </c>
      <c r="G145" s="165">
        <v>1359.93</v>
      </c>
      <c r="H145" s="166">
        <v>19913454.990000002</v>
      </c>
      <c r="I145" s="166">
        <v>4432680.5748711266</v>
      </c>
      <c r="J145" s="405">
        <f t="shared" si="10"/>
        <v>0.18206916506564644</v>
      </c>
      <c r="K145" s="168">
        <v>0</v>
      </c>
      <c r="L145" s="168">
        <v>0</v>
      </c>
      <c r="M145" s="168">
        <v>154592.81396111281</v>
      </c>
      <c r="N145" s="168">
        <v>251028.67967916792</v>
      </c>
      <c r="O145" s="168">
        <v>0</v>
      </c>
      <c r="P145" s="169">
        <v>-997456</v>
      </c>
      <c r="Q145" s="169">
        <v>2242491.3071369282</v>
      </c>
      <c r="R145" s="169">
        <v>1430210.937575537</v>
      </c>
      <c r="S145" s="170">
        <v>21232.35</v>
      </c>
      <c r="T145" s="31">
        <f t="shared" si="11"/>
        <v>7534780.663223872</v>
      </c>
      <c r="U145" s="171">
        <v>1902749.2659568607</v>
      </c>
      <c r="V145" s="210">
        <f t="shared" si="13"/>
        <v>9437529.929180732</v>
      </c>
      <c r="W145" s="210">
        <v>2677641.681034449</v>
      </c>
      <c r="X145" s="30">
        <f t="shared" si="12"/>
        <v>12115171.610215181</v>
      </c>
      <c r="Y145" s="100">
        <f t="shared" si="14"/>
        <v>827.36950148297353</v>
      </c>
      <c r="Z145" s="355">
        <v>1</v>
      </c>
    </row>
    <row r="146" spans="1:26" s="174" customFormat="1">
      <c r="A146" s="100">
        <v>435</v>
      </c>
      <c r="B146" s="95" t="s">
        <v>144</v>
      </c>
      <c r="C146" s="96">
        <v>703</v>
      </c>
      <c r="D146" s="96">
        <v>534809.81000000006</v>
      </c>
      <c r="E146" s="96">
        <v>332069.89285542798</v>
      </c>
      <c r="F146" s="96">
        <v>866879.70285542798</v>
      </c>
      <c r="G146" s="165">
        <v>1359.93</v>
      </c>
      <c r="H146" s="166">
        <v>956030.79</v>
      </c>
      <c r="I146" s="166">
        <v>-89151.087144572055</v>
      </c>
      <c r="J146" s="405">
        <f t="shared" si="10"/>
        <v>-0.102841359476887</v>
      </c>
      <c r="K146" s="168">
        <v>194867.15282200003</v>
      </c>
      <c r="L146" s="168">
        <v>0</v>
      </c>
      <c r="M146" s="168">
        <v>5647.2581809882668</v>
      </c>
      <c r="N146" s="168">
        <v>7687.2160111098883</v>
      </c>
      <c r="O146" s="168">
        <v>0</v>
      </c>
      <c r="P146" s="169">
        <v>-33022.135000000002</v>
      </c>
      <c r="Q146" s="169">
        <v>281995.3078204405</v>
      </c>
      <c r="R146" s="169">
        <v>342305.30156898953</v>
      </c>
      <c r="S146" s="170">
        <v>1019.35</v>
      </c>
      <c r="T146" s="31">
        <f t="shared" si="11"/>
        <v>711348.36425895605</v>
      </c>
      <c r="U146" s="171">
        <v>2067.0961573630098</v>
      </c>
      <c r="V146" s="210">
        <f t="shared" si="13"/>
        <v>713415.46041631908</v>
      </c>
      <c r="W146" s="210">
        <v>149405.32132873018</v>
      </c>
      <c r="X146" s="30">
        <f t="shared" si="12"/>
        <v>862820.78174504929</v>
      </c>
      <c r="Y146" s="100">
        <f t="shared" si="14"/>
        <v>1227.3410835633701</v>
      </c>
      <c r="Z146" s="355">
        <v>13</v>
      </c>
    </row>
    <row r="147" spans="1:26" s="174" customFormat="1">
      <c r="A147" s="100">
        <v>436</v>
      </c>
      <c r="B147" s="95" t="s">
        <v>145</v>
      </c>
      <c r="C147" s="96">
        <v>2018</v>
      </c>
      <c r="D147" s="96">
        <v>4904165.3699999992</v>
      </c>
      <c r="E147" s="96">
        <v>355014.18471514923</v>
      </c>
      <c r="F147" s="96">
        <v>5259179.5547151482</v>
      </c>
      <c r="G147" s="165">
        <v>1359.93</v>
      </c>
      <c r="H147" s="166">
        <v>2744338.74</v>
      </c>
      <c r="I147" s="166">
        <v>2514840.8147151479</v>
      </c>
      <c r="J147" s="405">
        <f t="shared" si="10"/>
        <v>0.47818120460642055</v>
      </c>
      <c r="K147" s="168">
        <v>7703.2979466666666</v>
      </c>
      <c r="L147" s="168">
        <v>0</v>
      </c>
      <c r="M147" s="168">
        <v>15573.81027182063</v>
      </c>
      <c r="N147" s="168">
        <v>26491.852731206163</v>
      </c>
      <c r="O147" s="168">
        <v>0</v>
      </c>
      <c r="P147" s="169">
        <v>-110145.38</v>
      </c>
      <c r="Q147" s="169">
        <v>348525.13529645506</v>
      </c>
      <c r="R147" s="169">
        <v>75530.87929921945</v>
      </c>
      <c r="S147" s="170">
        <v>2926.1</v>
      </c>
      <c r="T147" s="31">
        <f t="shared" si="11"/>
        <v>2881446.5102605158</v>
      </c>
      <c r="U147" s="171">
        <v>1491646.479281636</v>
      </c>
      <c r="V147" s="210">
        <f t="shared" si="13"/>
        <v>4373092.9895421518</v>
      </c>
      <c r="W147" s="210">
        <v>322447.02202918776</v>
      </c>
      <c r="X147" s="30">
        <f t="shared" si="12"/>
        <v>4695540.0115713393</v>
      </c>
      <c r="Y147" s="100">
        <f t="shared" si="14"/>
        <v>2326.8285488460551</v>
      </c>
      <c r="Z147" s="355">
        <v>17</v>
      </c>
    </row>
    <row r="148" spans="1:26" s="174" customFormat="1">
      <c r="A148" s="100">
        <v>440</v>
      </c>
      <c r="B148" s="95" t="s">
        <v>146</v>
      </c>
      <c r="C148" s="96">
        <v>5622</v>
      </c>
      <c r="D148" s="96">
        <v>14972828.210000001</v>
      </c>
      <c r="E148" s="96">
        <v>2637852.7783786086</v>
      </c>
      <c r="F148" s="96">
        <v>17610680.98837861</v>
      </c>
      <c r="G148" s="165">
        <v>1359.93</v>
      </c>
      <c r="H148" s="166">
        <v>7645526.46</v>
      </c>
      <c r="I148" s="166">
        <v>9965154.5283786096</v>
      </c>
      <c r="J148" s="405">
        <f t="shared" si="10"/>
        <v>0.56585855680167463</v>
      </c>
      <c r="K148" s="168">
        <v>0</v>
      </c>
      <c r="L148" s="168">
        <v>0</v>
      </c>
      <c r="M148" s="168">
        <v>34950.544896986023</v>
      </c>
      <c r="N148" s="168">
        <v>112379.49917121709</v>
      </c>
      <c r="O148" s="168">
        <v>97492.385291176499</v>
      </c>
      <c r="P148" s="169">
        <v>-207255.22499999998</v>
      </c>
      <c r="Q148" s="169">
        <v>-1326489.8967506385</v>
      </c>
      <c r="R148" s="169">
        <v>-1382275.9321918038</v>
      </c>
      <c r="S148" s="170">
        <v>8151.9</v>
      </c>
      <c r="T148" s="31">
        <f t="shared" si="11"/>
        <v>7302107.8037955463</v>
      </c>
      <c r="U148" s="171">
        <v>3227863.0019341353</v>
      </c>
      <c r="V148" s="210">
        <f t="shared" si="13"/>
        <v>10529970.805729682</v>
      </c>
      <c r="W148" s="210">
        <v>755223.52120172023</v>
      </c>
      <c r="X148" s="30">
        <f t="shared" si="12"/>
        <v>11285194.326931402</v>
      </c>
      <c r="Y148" s="100">
        <f t="shared" si="14"/>
        <v>2007.3273438156175</v>
      </c>
      <c r="Z148" s="355">
        <v>15</v>
      </c>
    </row>
    <row r="149" spans="1:26" s="174" customFormat="1">
      <c r="A149" s="100">
        <v>441</v>
      </c>
      <c r="B149" s="95" t="s">
        <v>147</v>
      </c>
      <c r="C149" s="96">
        <v>4473</v>
      </c>
      <c r="D149" s="96">
        <v>5095076.9800000004</v>
      </c>
      <c r="E149" s="96">
        <v>1260231.6074260357</v>
      </c>
      <c r="F149" s="96">
        <v>6355308.5874260366</v>
      </c>
      <c r="G149" s="165">
        <v>1359.93</v>
      </c>
      <c r="H149" s="166">
        <v>6082966.8900000006</v>
      </c>
      <c r="I149" s="166">
        <v>272341.697426036</v>
      </c>
      <c r="J149" s="405">
        <f t="shared" si="10"/>
        <v>4.2852631572424887E-2</v>
      </c>
      <c r="K149" s="168">
        <v>178015.71446400002</v>
      </c>
      <c r="L149" s="168">
        <v>0</v>
      </c>
      <c r="M149" s="168">
        <v>43203.619754738167</v>
      </c>
      <c r="N149" s="168">
        <v>79776.76026941232</v>
      </c>
      <c r="O149" s="168">
        <v>0</v>
      </c>
      <c r="P149" s="169">
        <v>-297154.505</v>
      </c>
      <c r="Q149" s="169">
        <v>-678572.22119244223</v>
      </c>
      <c r="R149" s="169">
        <v>-193986.58508298401</v>
      </c>
      <c r="S149" s="170">
        <v>6485.8499999999995</v>
      </c>
      <c r="T149" s="31">
        <f t="shared" si="11"/>
        <v>-589889.66936123988</v>
      </c>
      <c r="U149" s="171">
        <v>823355.83890410641</v>
      </c>
      <c r="V149" s="210">
        <f t="shared" si="13"/>
        <v>233466.16954286653</v>
      </c>
      <c r="W149" s="210">
        <v>904563.47669550974</v>
      </c>
      <c r="X149" s="30">
        <f t="shared" si="12"/>
        <v>1138029.6462383764</v>
      </c>
      <c r="Y149" s="100">
        <f t="shared" si="14"/>
        <v>254.42200899583645</v>
      </c>
      <c r="Z149" s="355">
        <v>9</v>
      </c>
    </row>
    <row r="150" spans="1:26" s="174" customFormat="1">
      <c r="A150" s="100">
        <v>444</v>
      </c>
      <c r="B150" s="95" t="s">
        <v>148</v>
      </c>
      <c r="C150" s="96">
        <v>45988</v>
      </c>
      <c r="D150" s="96">
        <v>68933175.219999999</v>
      </c>
      <c r="E150" s="96">
        <v>10330344.435270147</v>
      </c>
      <c r="F150" s="96">
        <v>79263519.655270144</v>
      </c>
      <c r="G150" s="165">
        <v>1359.93</v>
      </c>
      <c r="H150" s="166">
        <v>62540460.840000004</v>
      </c>
      <c r="I150" s="166">
        <v>16723058.815270141</v>
      </c>
      <c r="J150" s="405">
        <f t="shared" si="10"/>
        <v>0.21098052279284879</v>
      </c>
      <c r="K150" s="168">
        <v>0</v>
      </c>
      <c r="L150" s="168">
        <v>0</v>
      </c>
      <c r="M150" s="168">
        <v>477005.85007292574</v>
      </c>
      <c r="N150" s="168">
        <v>790058.14956412697</v>
      </c>
      <c r="O150" s="168">
        <v>0</v>
      </c>
      <c r="P150" s="169">
        <v>-4061858.74505</v>
      </c>
      <c r="Q150" s="169">
        <v>1741465.0762853224</v>
      </c>
      <c r="R150" s="169">
        <v>3958693.2397983586</v>
      </c>
      <c r="S150" s="170">
        <v>66682.599999999991</v>
      </c>
      <c r="T150" s="31">
        <f t="shared" si="11"/>
        <v>19695104.985940874</v>
      </c>
      <c r="U150" s="171">
        <v>6844568.8171345452</v>
      </c>
      <c r="V150" s="210">
        <f t="shared" si="13"/>
        <v>26539673.803075418</v>
      </c>
      <c r="W150" s="210">
        <v>7432081.3535995064</v>
      </c>
      <c r="X150" s="30">
        <f t="shared" si="12"/>
        <v>33971755.156674922</v>
      </c>
      <c r="Y150" s="100">
        <f t="shared" si="14"/>
        <v>738.70912317724014</v>
      </c>
      <c r="Z150" s="355">
        <v>1</v>
      </c>
    </row>
    <row r="151" spans="1:26" s="174" customFormat="1">
      <c r="A151" s="100">
        <v>445</v>
      </c>
      <c r="B151" s="95" t="s">
        <v>149</v>
      </c>
      <c r="C151" s="96">
        <v>15086</v>
      </c>
      <c r="D151" s="96">
        <v>21307505.330000002</v>
      </c>
      <c r="E151" s="96">
        <v>10998964.924378218</v>
      </c>
      <c r="F151" s="96">
        <v>32306470.254378222</v>
      </c>
      <c r="G151" s="165">
        <v>1359.93</v>
      </c>
      <c r="H151" s="166">
        <v>20515903.98</v>
      </c>
      <c r="I151" s="166">
        <v>11790566.274378221</v>
      </c>
      <c r="J151" s="405">
        <f t="shared" si="10"/>
        <v>0.36495990374498888</v>
      </c>
      <c r="K151" s="168">
        <v>0</v>
      </c>
      <c r="L151" s="168">
        <v>0</v>
      </c>
      <c r="M151" s="168">
        <v>157160.62198678919</v>
      </c>
      <c r="N151" s="168">
        <v>250785.27428177217</v>
      </c>
      <c r="O151" s="168">
        <v>0</v>
      </c>
      <c r="P151" s="169">
        <v>-810450.60499999998</v>
      </c>
      <c r="Q151" s="169">
        <v>-3399389.9714153982</v>
      </c>
      <c r="R151" s="169">
        <v>-222476.07213752993</v>
      </c>
      <c r="S151" s="170">
        <v>21874.7</v>
      </c>
      <c r="T151" s="31">
        <f t="shared" si="11"/>
        <v>7788070.222093855</v>
      </c>
      <c r="U151" s="171">
        <v>871155.191180169</v>
      </c>
      <c r="V151" s="210">
        <f t="shared" si="13"/>
        <v>8659225.4132740237</v>
      </c>
      <c r="W151" s="210">
        <v>2215521.599434895</v>
      </c>
      <c r="X151" s="30">
        <f t="shared" si="12"/>
        <v>10874747.012708919</v>
      </c>
      <c r="Y151" s="100">
        <f t="shared" si="14"/>
        <v>720.85025936026238</v>
      </c>
      <c r="Z151" s="355">
        <v>2</v>
      </c>
    </row>
    <row r="152" spans="1:26" s="174" customFormat="1">
      <c r="A152" s="100">
        <v>475</v>
      </c>
      <c r="B152" s="95" t="s">
        <v>150</v>
      </c>
      <c r="C152" s="96">
        <v>5487</v>
      </c>
      <c r="D152" s="96">
        <v>7843965.3699999992</v>
      </c>
      <c r="E152" s="96">
        <v>4654956.1723899692</v>
      </c>
      <c r="F152" s="96">
        <v>12498921.542389968</v>
      </c>
      <c r="G152" s="165">
        <v>1359.93</v>
      </c>
      <c r="H152" s="166">
        <v>7461935.9100000001</v>
      </c>
      <c r="I152" s="166">
        <v>5036985.6323899683</v>
      </c>
      <c r="J152" s="405">
        <f t="shared" si="10"/>
        <v>0.40299361951405821</v>
      </c>
      <c r="K152" s="168">
        <v>27061.123135999998</v>
      </c>
      <c r="L152" s="168">
        <v>0</v>
      </c>
      <c r="M152" s="168">
        <v>55146.694538208518</v>
      </c>
      <c r="N152" s="168">
        <v>90868.195099396282</v>
      </c>
      <c r="O152" s="168">
        <v>3400.6210556507363</v>
      </c>
      <c r="P152" s="169">
        <v>-224158.32499999998</v>
      </c>
      <c r="Q152" s="169">
        <v>-1220835.1691205476</v>
      </c>
      <c r="R152" s="169">
        <v>-942752.72653293004</v>
      </c>
      <c r="S152" s="170">
        <v>7956.15</v>
      </c>
      <c r="T152" s="31">
        <f t="shared" si="11"/>
        <v>2833672.1955657462</v>
      </c>
      <c r="U152" s="171">
        <v>1865512.1229468239</v>
      </c>
      <c r="V152" s="210">
        <f t="shared" si="13"/>
        <v>4699184.3185125701</v>
      </c>
      <c r="W152" s="210">
        <v>1118723.4725224453</v>
      </c>
      <c r="X152" s="30">
        <f t="shared" si="12"/>
        <v>5817907.7910350151</v>
      </c>
      <c r="Y152" s="100">
        <f t="shared" si="14"/>
        <v>1060.3075981474421</v>
      </c>
      <c r="Z152" s="355">
        <v>15</v>
      </c>
    </row>
    <row r="153" spans="1:26" s="174" customFormat="1">
      <c r="A153" s="100">
        <v>480</v>
      </c>
      <c r="B153" s="95" t="s">
        <v>151</v>
      </c>
      <c r="C153" s="96">
        <v>1990</v>
      </c>
      <c r="D153" s="96">
        <v>2870420.85</v>
      </c>
      <c r="E153" s="96">
        <v>388846.25971952977</v>
      </c>
      <c r="F153" s="96">
        <v>3259267.1097195297</v>
      </c>
      <c r="G153" s="165">
        <v>1359.93</v>
      </c>
      <c r="H153" s="166">
        <v>2706260.7</v>
      </c>
      <c r="I153" s="166">
        <v>553006.40971952956</v>
      </c>
      <c r="J153" s="405">
        <f t="shared" si="10"/>
        <v>0.16967201248108735</v>
      </c>
      <c r="K153" s="168">
        <v>0</v>
      </c>
      <c r="L153" s="168">
        <v>0</v>
      </c>
      <c r="M153" s="168">
        <v>15044.577670852821</v>
      </c>
      <c r="N153" s="168">
        <v>24911.059079069364</v>
      </c>
      <c r="O153" s="168">
        <v>0</v>
      </c>
      <c r="P153" s="169">
        <v>-103609.78499999999</v>
      </c>
      <c r="Q153" s="169">
        <v>261707.27360177401</v>
      </c>
      <c r="R153" s="169">
        <v>74941.251000869946</v>
      </c>
      <c r="S153" s="170">
        <v>2885.5</v>
      </c>
      <c r="T153" s="31">
        <f t="shared" si="11"/>
        <v>828886.28607209574</v>
      </c>
      <c r="U153" s="171">
        <v>966329.45761109353</v>
      </c>
      <c r="V153" s="210">
        <f t="shared" si="13"/>
        <v>1795215.7436831892</v>
      </c>
      <c r="W153" s="210">
        <v>410359.67832621036</v>
      </c>
      <c r="X153" s="30">
        <f t="shared" si="12"/>
        <v>2205575.4220093996</v>
      </c>
      <c r="Y153" s="100">
        <f t="shared" si="14"/>
        <v>1108.3293577936681</v>
      </c>
      <c r="Z153" s="355">
        <v>2</v>
      </c>
    </row>
    <row r="154" spans="1:26" s="174" customFormat="1">
      <c r="A154" s="100">
        <v>481</v>
      </c>
      <c r="B154" s="95" t="s">
        <v>152</v>
      </c>
      <c r="C154" s="96">
        <v>9612</v>
      </c>
      <c r="D154" s="96">
        <v>17793750.710000001</v>
      </c>
      <c r="E154" s="96">
        <v>1029278.7368219591</v>
      </c>
      <c r="F154" s="96">
        <v>18823029.446821962</v>
      </c>
      <c r="G154" s="165">
        <v>1359.93</v>
      </c>
      <c r="H154" s="166">
        <v>13071647.16</v>
      </c>
      <c r="I154" s="166">
        <v>5751382.2868219614</v>
      </c>
      <c r="J154" s="405">
        <f t="shared" si="10"/>
        <v>0.3055502995981878</v>
      </c>
      <c r="K154" s="168">
        <v>0</v>
      </c>
      <c r="L154" s="168">
        <v>0</v>
      </c>
      <c r="M154" s="168">
        <v>66720.842923192191</v>
      </c>
      <c r="N154" s="168">
        <v>191947.62827503882</v>
      </c>
      <c r="O154" s="168">
        <v>19522.672683072276</v>
      </c>
      <c r="P154" s="169">
        <v>-390295.03999999998</v>
      </c>
      <c r="Q154" s="169">
        <v>180558.41929749332</v>
      </c>
      <c r="R154" s="169">
        <v>31496.55409443851</v>
      </c>
      <c r="S154" s="170">
        <v>13937.4</v>
      </c>
      <c r="T154" s="31">
        <f t="shared" si="11"/>
        <v>5865270.7640951965</v>
      </c>
      <c r="U154" s="171">
        <v>1142910.0492293406</v>
      </c>
      <c r="V154" s="210">
        <f t="shared" si="13"/>
        <v>7008180.8133245371</v>
      </c>
      <c r="W154" s="210">
        <v>1287414.7385896337</v>
      </c>
      <c r="X154" s="30">
        <f t="shared" si="12"/>
        <v>8295595.5519141704</v>
      </c>
      <c r="Y154" s="100">
        <f t="shared" si="14"/>
        <v>863.04572949585622</v>
      </c>
      <c r="Z154" s="355">
        <v>2</v>
      </c>
    </row>
    <row r="155" spans="1:26" s="174" customFormat="1">
      <c r="A155" s="100">
        <v>483</v>
      </c>
      <c r="B155" s="95" t="s">
        <v>153</v>
      </c>
      <c r="C155" s="96">
        <v>1076</v>
      </c>
      <c r="D155" s="96">
        <v>2427785.21</v>
      </c>
      <c r="E155" s="96">
        <v>271779.47868146375</v>
      </c>
      <c r="F155" s="96">
        <v>2699564.6886814637</v>
      </c>
      <c r="G155" s="165">
        <v>1359.93</v>
      </c>
      <c r="H155" s="166">
        <v>1463284.6800000002</v>
      </c>
      <c r="I155" s="166">
        <v>1236280.0086814635</v>
      </c>
      <c r="J155" s="405">
        <f t="shared" si="10"/>
        <v>0.45795531919084859</v>
      </c>
      <c r="K155" s="168">
        <v>29359.178632000003</v>
      </c>
      <c r="L155" s="168">
        <v>0</v>
      </c>
      <c r="M155" s="168">
        <v>9527.1050487265693</v>
      </c>
      <c r="N155" s="168">
        <v>10576.567095711898</v>
      </c>
      <c r="O155" s="168">
        <v>0</v>
      </c>
      <c r="P155" s="169">
        <v>-60712.684999999998</v>
      </c>
      <c r="Q155" s="169">
        <v>-80834.448165230875</v>
      </c>
      <c r="R155" s="169">
        <v>-199561.12783781782</v>
      </c>
      <c r="S155" s="170">
        <v>1560.2</v>
      </c>
      <c r="T155" s="31">
        <f t="shared" si="11"/>
        <v>946194.79845485324</v>
      </c>
      <c r="U155" s="171">
        <v>956844.29911624372</v>
      </c>
      <c r="V155" s="210">
        <f t="shared" si="13"/>
        <v>1903039.0975710968</v>
      </c>
      <c r="W155" s="210">
        <v>231174.46987416226</v>
      </c>
      <c r="X155" s="30">
        <f t="shared" si="12"/>
        <v>2134213.5674452591</v>
      </c>
      <c r="Y155" s="100">
        <f t="shared" si="14"/>
        <v>1983.469858220501</v>
      </c>
      <c r="Z155" s="355">
        <v>17</v>
      </c>
    </row>
    <row r="156" spans="1:26" s="174" customFormat="1">
      <c r="A156" s="100">
        <v>484</v>
      </c>
      <c r="B156" s="95" t="s">
        <v>154</v>
      </c>
      <c r="C156" s="96">
        <v>3055</v>
      </c>
      <c r="D156" s="96">
        <v>4136165.9099999997</v>
      </c>
      <c r="E156" s="96">
        <v>733367.71541732736</v>
      </c>
      <c r="F156" s="96">
        <v>4869533.6254173275</v>
      </c>
      <c r="G156" s="165">
        <v>1359.93</v>
      </c>
      <c r="H156" s="166">
        <v>4154586.1500000004</v>
      </c>
      <c r="I156" s="166">
        <v>714947.47541732714</v>
      </c>
      <c r="J156" s="405">
        <f t="shared" si="10"/>
        <v>0.14682052336296475</v>
      </c>
      <c r="K156" s="168">
        <v>157207.09632333333</v>
      </c>
      <c r="L156" s="168">
        <v>0</v>
      </c>
      <c r="M156" s="168">
        <v>34279.614475488088</v>
      </c>
      <c r="N156" s="168">
        <v>48109.817720126863</v>
      </c>
      <c r="O156" s="168">
        <v>0</v>
      </c>
      <c r="P156" s="169">
        <v>-139590.91499999998</v>
      </c>
      <c r="Q156" s="169">
        <v>-353441.73405280849</v>
      </c>
      <c r="R156" s="169">
        <v>137353.20232779079</v>
      </c>
      <c r="S156" s="170">
        <v>4429.75</v>
      </c>
      <c r="T156" s="31">
        <f t="shared" si="11"/>
        <v>603294.30721125775</v>
      </c>
      <c r="U156" s="171">
        <v>-23653.424522994184</v>
      </c>
      <c r="V156" s="210">
        <f t="shared" si="13"/>
        <v>579640.88268826355</v>
      </c>
      <c r="W156" s="210">
        <v>589188.99217249942</v>
      </c>
      <c r="X156" s="30">
        <f t="shared" si="12"/>
        <v>1168829.8748607631</v>
      </c>
      <c r="Y156" s="100">
        <f t="shared" si="14"/>
        <v>382.59570371874406</v>
      </c>
      <c r="Z156" s="355">
        <v>4</v>
      </c>
    </row>
    <row r="157" spans="1:26" s="174" customFormat="1">
      <c r="A157" s="100">
        <v>489</v>
      </c>
      <c r="B157" s="95" t="s">
        <v>155</v>
      </c>
      <c r="C157" s="96">
        <v>1835</v>
      </c>
      <c r="D157" s="96">
        <v>1768597.4200000002</v>
      </c>
      <c r="E157" s="96">
        <v>672452.73270049051</v>
      </c>
      <c r="F157" s="96">
        <v>2441050.1527004908</v>
      </c>
      <c r="G157" s="165">
        <v>1359.93</v>
      </c>
      <c r="H157" s="166">
        <v>2495471.5500000003</v>
      </c>
      <c r="I157" s="166">
        <v>-54421.397299509495</v>
      </c>
      <c r="J157" s="405">
        <f t="shared" si="10"/>
        <v>-2.2294256117312488E-2</v>
      </c>
      <c r="K157" s="168">
        <v>195100.55070999998</v>
      </c>
      <c r="L157" s="168">
        <v>0</v>
      </c>
      <c r="M157" s="168">
        <v>15721.936072019893</v>
      </c>
      <c r="N157" s="168">
        <v>26653.413367841575</v>
      </c>
      <c r="O157" s="168">
        <v>0</v>
      </c>
      <c r="P157" s="169">
        <v>-89229.544999999998</v>
      </c>
      <c r="Q157" s="169">
        <v>741397.29173486971</v>
      </c>
      <c r="R157" s="169">
        <v>436512.14291764138</v>
      </c>
      <c r="S157" s="170">
        <v>2660.75</v>
      </c>
      <c r="T157" s="31">
        <f t="shared" si="11"/>
        <v>1274395.142502863</v>
      </c>
      <c r="U157" s="171">
        <v>713914.41446735302</v>
      </c>
      <c r="V157" s="210">
        <f t="shared" si="13"/>
        <v>1988309.5569702159</v>
      </c>
      <c r="W157" s="210">
        <v>418968.21545614966</v>
      </c>
      <c r="X157" s="30">
        <f t="shared" si="12"/>
        <v>2407277.7724263654</v>
      </c>
      <c r="Y157" s="100">
        <f t="shared" si="14"/>
        <v>1311.8679958726786</v>
      </c>
      <c r="Z157" s="355">
        <v>8</v>
      </c>
    </row>
    <row r="158" spans="1:26" s="174" customFormat="1">
      <c r="A158" s="100">
        <v>491</v>
      </c>
      <c r="B158" s="95" t="s">
        <v>156</v>
      </c>
      <c r="C158" s="96">
        <v>52122</v>
      </c>
      <c r="D158" s="96">
        <v>68416312.810000002</v>
      </c>
      <c r="E158" s="96">
        <v>10184376.934966136</v>
      </c>
      <c r="F158" s="96">
        <v>78600689.744966134</v>
      </c>
      <c r="G158" s="165">
        <v>1359.93</v>
      </c>
      <c r="H158" s="166">
        <v>70882271.460000008</v>
      </c>
      <c r="I158" s="166">
        <v>7718418.2849661261</v>
      </c>
      <c r="J158" s="405">
        <f t="shared" si="10"/>
        <v>9.8197844192078998E-2</v>
      </c>
      <c r="K158" s="168">
        <v>0</v>
      </c>
      <c r="L158" s="168">
        <v>0</v>
      </c>
      <c r="M158" s="168">
        <v>693519.72436951322</v>
      </c>
      <c r="N158" s="168">
        <v>1009530.6012951622</v>
      </c>
      <c r="O158" s="168">
        <v>0</v>
      </c>
      <c r="P158" s="169">
        <v>-4507066.5449999999</v>
      </c>
      <c r="Q158" s="169">
        <v>-9833567.5417955555</v>
      </c>
      <c r="R158" s="169">
        <v>-4067803.3941691201</v>
      </c>
      <c r="S158" s="170">
        <v>75576.899999999994</v>
      </c>
      <c r="T158" s="31">
        <f t="shared" si="11"/>
        <v>-8911391.9703338742</v>
      </c>
      <c r="U158" s="171">
        <v>9887140.185571</v>
      </c>
      <c r="V158" s="210">
        <f t="shared" si="13"/>
        <v>975748.21523712575</v>
      </c>
      <c r="W158" s="210">
        <v>8956372.327917682</v>
      </c>
      <c r="X158" s="30">
        <f t="shared" si="12"/>
        <v>9932120.5431548078</v>
      </c>
      <c r="Y158" s="100">
        <f t="shared" si="14"/>
        <v>190.55524621378319</v>
      </c>
      <c r="Z158" s="355">
        <v>10</v>
      </c>
    </row>
    <row r="159" spans="1:26" s="174" customFormat="1">
      <c r="A159" s="100">
        <v>494</v>
      </c>
      <c r="B159" s="95" t="s">
        <v>157</v>
      </c>
      <c r="C159" s="96">
        <v>8909</v>
      </c>
      <c r="D159" s="96">
        <v>19087206.920000002</v>
      </c>
      <c r="E159" s="96">
        <v>1531808.0587212413</v>
      </c>
      <c r="F159" s="96">
        <v>20619014.978721242</v>
      </c>
      <c r="G159" s="165">
        <v>1359.93</v>
      </c>
      <c r="H159" s="166">
        <v>12115616.370000001</v>
      </c>
      <c r="I159" s="166">
        <v>8503398.6087212414</v>
      </c>
      <c r="J159" s="405">
        <f t="shared" si="10"/>
        <v>0.41240566620164548</v>
      </c>
      <c r="K159" s="168">
        <v>103843.42278666668</v>
      </c>
      <c r="L159" s="168">
        <v>0</v>
      </c>
      <c r="M159" s="168">
        <v>85306.980502557402</v>
      </c>
      <c r="N159" s="168">
        <v>90716.2044168641</v>
      </c>
      <c r="O159" s="168">
        <v>0</v>
      </c>
      <c r="P159" s="169">
        <v>-547317.94000000006</v>
      </c>
      <c r="Q159" s="169">
        <v>-1553214.1069209697</v>
      </c>
      <c r="R159" s="169">
        <v>-1949838.7598365212</v>
      </c>
      <c r="S159" s="170">
        <v>12918.05</v>
      </c>
      <c r="T159" s="31">
        <f t="shared" si="11"/>
        <v>4745812.4596698387</v>
      </c>
      <c r="U159" s="171">
        <v>5382582.1021825271</v>
      </c>
      <c r="V159" s="210">
        <f t="shared" si="13"/>
        <v>10128394.561852366</v>
      </c>
      <c r="W159" s="210">
        <v>1358412.9601464854</v>
      </c>
      <c r="X159" s="30">
        <f t="shared" si="12"/>
        <v>11486807.521998851</v>
      </c>
      <c r="Y159" s="100">
        <f t="shared" si="14"/>
        <v>1289.3486948028792</v>
      </c>
      <c r="Z159" s="355">
        <v>17</v>
      </c>
    </row>
    <row r="160" spans="1:26" s="174" customFormat="1">
      <c r="A160" s="100">
        <v>495</v>
      </c>
      <c r="B160" s="95" t="s">
        <v>158</v>
      </c>
      <c r="C160" s="96">
        <v>1488</v>
      </c>
      <c r="D160" s="96">
        <v>1825697.06</v>
      </c>
      <c r="E160" s="96">
        <v>735317.83507276734</v>
      </c>
      <c r="F160" s="96">
        <v>2561014.8950727675</v>
      </c>
      <c r="G160" s="165">
        <v>1359.93</v>
      </c>
      <c r="H160" s="166">
        <v>2023575.84</v>
      </c>
      <c r="I160" s="166">
        <v>537439.05507276743</v>
      </c>
      <c r="J160" s="405">
        <f t="shared" si="10"/>
        <v>0.20985393568259464</v>
      </c>
      <c r="K160" s="168">
        <v>77694.796063999995</v>
      </c>
      <c r="L160" s="168">
        <v>0</v>
      </c>
      <c r="M160" s="168">
        <v>20061.487943538439</v>
      </c>
      <c r="N160" s="168">
        <v>21820.369048478173</v>
      </c>
      <c r="O160" s="168">
        <v>0</v>
      </c>
      <c r="P160" s="169">
        <v>-105106.005</v>
      </c>
      <c r="Q160" s="169">
        <v>214609.38296891158</v>
      </c>
      <c r="R160" s="169">
        <v>178712.19771105226</v>
      </c>
      <c r="S160" s="170">
        <v>2157.6</v>
      </c>
      <c r="T160" s="31">
        <f t="shared" si="11"/>
        <v>947388.88380874787</v>
      </c>
      <c r="U160" s="171">
        <v>-703.58796887334699</v>
      </c>
      <c r="V160" s="210">
        <f t="shared" si="13"/>
        <v>946685.29583987454</v>
      </c>
      <c r="W160" s="210">
        <v>332456.68403815536</v>
      </c>
      <c r="X160" s="30">
        <f t="shared" si="12"/>
        <v>1279141.9798780298</v>
      </c>
      <c r="Y160" s="100">
        <f t="shared" si="14"/>
        <v>859.63842733738556</v>
      </c>
      <c r="Z160" s="355">
        <v>13</v>
      </c>
    </row>
    <row r="161" spans="1:26" s="174" customFormat="1">
      <c r="A161" s="100">
        <v>498</v>
      </c>
      <c r="B161" s="95" t="s">
        <v>159</v>
      </c>
      <c r="C161" s="96">
        <v>2321</v>
      </c>
      <c r="D161" s="96">
        <v>3284526.3699999996</v>
      </c>
      <c r="E161" s="96">
        <v>1846217.1285907747</v>
      </c>
      <c r="F161" s="96">
        <v>5130743.4985907748</v>
      </c>
      <c r="G161" s="165">
        <v>1359.93</v>
      </c>
      <c r="H161" s="166">
        <v>3156397.5300000003</v>
      </c>
      <c r="I161" s="166">
        <v>1974345.9685907746</v>
      </c>
      <c r="J161" s="405">
        <f t="shared" si="10"/>
        <v>0.38480699125439699</v>
      </c>
      <c r="K161" s="168">
        <v>781844.50282400008</v>
      </c>
      <c r="L161" s="168">
        <v>0</v>
      </c>
      <c r="M161" s="168">
        <v>30994.388116099839</v>
      </c>
      <c r="N161" s="168">
        <v>48595.247092295365</v>
      </c>
      <c r="O161" s="168">
        <v>7439.8259051291825</v>
      </c>
      <c r="P161" s="169">
        <v>-87787.455000000002</v>
      </c>
      <c r="Q161" s="169">
        <v>-122686.07046232563</v>
      </c>
      <c r="R161" s="169">
        <v>494387.11180132453</v>
      </c>
      <c r="S161" s="170">
        <v>3365.45</v>
      </c>
      <c r="T161" s="31">
        <f t="shared" si="11"/>
        <v>3130498.9688672982</v>
      </c>
      <c r="U161" s="171">
        <v>46622.083899494311</v>
      </c>
      <c r="V161" s="210">
        <f t="shared" si="13"/>
        <v>3177121.0527667925</v>
      </c>
      <c r="W161" s="210">
        <v>456568.86392668326</v>
      </c>
      <c r="X161" s="30">
        <f t="shared" si="12"/>
        <v>3633689.9166934756</v>
      </c>
      <c r="Y161" s="100">
        <f t="shared" si="14"/>
        <v>1565.5708387304935</v>
      </c>
      <c r="Z161" s="355">
        <v>19</v>
      </c>
    </row>
    <row r="162" spans="1:26" s="174" customFormat="1">
      <c r="A162" s="100">
        <v>499</v>
      </c>
      <c r="B162" s="95" t="s">
        <v>160</v>
      </c>
      <c r="C162" s="96">
        <v>19536</v>
      </c>
      <c r="D162" s="96">
        <v>35164344.829999998</v>
      </c>
      <c r="E162" s="96">
        <v>6980695.2175296852</v>
      </c>
      <c r="F162" s="96">
        <v>42145040.047529683</v>
      </c>
      <c r="G162" s="165">
        <v>1359.93</v>
      </c>
      <c r="H162" s="166">
        <v>26567592.48</v>
      </c>
      <c r="I162" s="166">
        <v>15577447.567529682</v>
      </c>
      <c r="J162" s="405">
        <f t="shared" si="10"/>
        <v>0.36961520382854041</v>
      </c>
      <c r="K162" s="168">
        <v>0</v>
      </c>
      <c r="L162" s="168">
        <v>0</v>
      </c>
      <c r="M162" s="168">
        <v>146611.96666869734</v>
      </c>
      <c r="N162" s="168">
        <v>394090.69987580052</v>
      </c>
      <c r="O162" s="168">
        <v>30860.15918751901</v>
      </c>
      <c r="P162" s="169">
        <v>-807974.45</v>
      </c>
      <c r="Q162" s="169">
        <v>2257095.6570163397</v>
      </c>
      <c r="R162" s="169">
        <v>767945.24610744999</v>
      </c>
      <c r="S162" s="170">
        <v>28327.200000000001</v>
      </c>
      <c r="T162" s="31">
        <f t="shared" si="11"/>
        <v>18394404.046385489</v>
      </c>
      <c r="U162" s="171">
        <v>4570585.4839331191</v>
      </c>
      <c r="V162" s="210">
        <f t="shared" si="13"/>
        <v>22964989.53031861</v>
      </c>
      <c r="W162" s="210">
        <v>2866113.0639803261</v>
      </c>
      <c r="X162" s="30">
        <f t="shared" si="12"/>
        <v>25831102.594298936</v>
      </c>
      <c r="Y162" s="100">
        <f t="shared" si="14"/>
        <v>1322.2308862765631</v>
      </c>
      <c r="Z162" s="355">
        <v>15</v>
      </c>
    </row>
    <row r="163" spans="1:26" s="174" customFormat="1">
      <c r="A163" s="100">
        <v>500</v>
      </c>
      <c r="B163" s="95" t="s">
        <v>161</v>
      </c>
      <c r="C163" s="96">
        <v>10426</v>
      </c>
      <c r="D163" s="96">
        <v>20683175.140000001</v>
      </c>
      <c r="E163" s="96">
        <v>1093866.2157395228</v>
      </c>
      <c r="F163" s="96">
        <v>21777041.355739523</v>
      </c>
      <c r="G163" s="165">
        <v>1359.93</v>
      </c>
      <c r="H163" s="166">
        <v>14178630.180000002</v>
      </c>
      <c r="I163" s="166">
        <v>7598411.1757395212</v>
      </c>
      <c r="J163" s="405">
        <f t="shared" si="10"/>
        <v>0.34891843440141584</v>
      </c>
      <c r="K163" s="168">
        <v>0</v>
      </c>
      <c r="L163" s="168">
        <v>0</v>
      </c>
      <c r="M163" s="168">
        <v>82833.047420037547</v>
      </c>
      <c r="N163" s="168">
        <v>188650.8191113642</v>
      </c>
      <c r="O163" s="168">
        <v>87162.770831192844</v>
      </c>
      <c r="P163" s="169">
        <v>-562570.125</v>
      </c>
      <c r="Q163" s="169">
        <v>2384572.1870733406</v>
      </c>
      <c r="R163" s="169">
        <v>1272038.2486312264</v>
      </c>
      <c r="S163" s="170">
        <v>15117.699999999999</v>
      </c>
      <c r="T163" s="31">
        <f t="shared" si="11"/>
        <v>11066215.823806683</v>
      </c>
      <c r="U163" s="171">
        <v>1637247.3333260771</v>
      </c>
      <c r="V163" s="210">
        <f t="shared" si="13"/>
        <v>12703463.15713276</v>
      </c>
      <c r="W163" s="210">
        <v>1079032.9455119921</v>
      </c>
      <c r="X163" s="30">
        <f t="shared" si="12"/>
        <v>13782496.102644753</v>
      </c>
      <c r="Y163" s="100">
        <f t="shared" si="14"/>
        <v>1321.9351719398383</v>
      </c>
      <c r="Z163" s="355">
        <v>13</v>
      </c>
    </row>
    <row r="164" spans="1:26" s="174" customFormat="1">
      <c r="A164" s="100">
        <v>503</v>
      </c>
      <c r="B164" s="95" t="s">
        <v>162</v>
      </c>
      <c r="C164" s="96">
        <v>7594</v>
      </c>
      <c r="D164" s="96">
        <v>10761823.660000002</v>
      </c>
      <c r="E164" s="96">
        <v>1293490.8928918559</v>
      </c>
      <c r="F164" s="96">
        <v>12055314.552891858</v>
      </c>
      <c r="G164" s="165">
        <v>1359.93</v>
      </c>
      <c r="H164" s="166">
        <v>10327308.42</v>
      </c>
      <c r="I164" s="166">
        <v>1728006.132891858</v>
      </c>
      <c r="J164" s="405">
        <f t="shared" si="10"/>
        <v>0.14333977975525655</v>
      </c>
      <c r="K164" s="168">
        <v>0</v>
      </c>
      <c r="L164" s="168">
        <v>0</v>
      </c>
      <c r="M164" s="168">
        <v>57204.820564311784</v>
      </c>
      <c r="N164" s="168">
        <v>120828.44128715816</v>
      </c>
      <c r="O164" s="168">
        <v>0</v>
      </c>
      <c r="P164" s="169">
        <v>-399248.47499999998</v>
      </c>
      <c r="Q164" s="169">
        <v>-873381.28137660876</v>
      </c>
      <c r="R164" s="169">
        <v>-1004338.0367727539</v>
      </c>
      <c r="S164" s="170">
        <v>11011.3</v>
      </c>
      <c r="T164" s="31">
        <f t="shared" si="11"/>
        <v>-359917.09840603475</v>
      </c>
      <c r="U164" s="171">
        <v>3242821.1737005454</v>
      </c>
      <c r="V164" s="210">
        <f t="shared" si="13"/>
        <v>2882904.0752945105</v>
      </c>
      <c r="W164" s="210">
        <v>1443736.3221765652</v>
      </c>
      <c r="X164" s="30">
        <f t="shared" si="12"/>
        <v>4326640.3974710759</v>
      </c>
      <c r="Y164" s="100">
        <f t="shared" si="14"/>
        <v>569.74458749948326</v>
      </c>
      <c r="Z164" s="355">
        <v>2</v>
      </c>
    </row>
    <row r="165" spans="1:26" s="174" customFormat="1">
      <c r="A165" s="100">
        <v>504</v>
      </c>
      <c r="B165" s="95" t="s">
        <v>163</v>
      </c>
      <c r="C165" s="96">
        <v>1816</v>
      </c>
      <c r="D165" s="96">
        <v>2456763.2399999998</v>
      </c>
      <c r="E165" s="96">
        <v>541822.66326405085</v>
      </c>
      <c r="F165" s="96">
        <v>2998585.9032640504</v>
      </c>
      <c r="G165" s="165">
        <v>1359.93</v>
      </c>
      <c r="H165" s="166">
        <v>2469632.88</v>
      </c>
      <c r="I165" s="166">
        <v>528953.02326405048</v>
      </c>
      <c r="J165" s="405">
        <f t="shared" si="10"/>
        <v>0.17640082369768673</v>
      </c>
      <c r="K165" s="168">
        <v>0</v>
      </c>
      <c r="L165" s="168">
        <v>0</v>
      </c>
      <c r="M165" s="168">
        <v>15814.2745342707</v>
      </c>
      <c r="N165" s="168">
        <v>30796.930174607543</v>
      </c>
      <c r="O165" s="168">
        <v>0</v>
      </c>
      <c r="P165" s="169">
        <v>-112628.485</v>
      </c>
      <c r="Q165" s="169">
        <v>-152539.77561146973</v>
      </c>
      <c r="R165" s="169">
        <v>25175.170923812559</v>
      </c>
      <c r="S165" s="170">
        <v>2633.2</v>
      </c>
      <c r="T165" s="31">
        <f t="shared" si="11"/>
        <v>338204.33828527154</v>
      </c>
      <c r="U165" s="171">
        <v>770222.75565969967</v>
      </c>
      <c r="V165" s="210">
        <f t="shared" si="13"/>
        <v>1108427.0939449712</v>
      </c>
      <c r="W165" s="210">
        <v>401659.03365465603</v>
      </c>
      <c r="X165" s="30">
        <f t="shared" si="12"/>
        <v>1510086.1275996272</v>
      </c>
      <c r="Y165" s="100">
        <f t="shared" si="14"/>
        <v>831.54522444913391</v>
      </c>
      <c r="Z165" s="355">
        <v>1</v>
      </c>
    </row>
    <row r="166" spans="1:26" s="174" customFormat="1">
      <c r="A166" s="100">
        <v>505</v>
      </c>
      <c r="B166" s="95" t="s">
        <v>164</v>
      </c>
      <c r="C166" s="96">
        <v>20837</v>
      </c>
      <c r="D166" s="96">
        <v>37461173.68</v>
      </c>
      <c r="E166" s="96">
        <v>3415891.8343010945</v>
      </c>
      <c r="F166" s="96">
        <v>40877065.514301091</v>
      </c>
      <c r="G166" s="165">
        <v>1359.93</v>
      </c>
      <c r="H166" s="166">
        <v>28336861.41</v>
      </c>
      <c r="I166" s="166">
        <v>12540204.104301091</v>
      </c>
      <c r="J166" s="405">
        <f t="shared" si="10"/>
        <v>0.3067784819317283</v>
      </c>
      <c r="K166" s="168">
        <v>0</v>
      </c>
      <c r="L166" s="168">
        <v>0</v>
      </c>
      <c r="M166" s="168">
        <v>176789.43024968985</v>
      </c>
      <c r="N166" s="168">
        <v>352352.54319873074</v>
      </c>
      <c r="O166" s="168">
        <v>50682.122347556644</v>
      </c>
      <c r="P166" s="169">
        <v>-1387533.6874999998</v>
      </c>
      <c r="Q166" s="169">
        <v>-1067723.4109920911</v>
      </c>
      <c r="R166" s="169">
        <v>-487463.23182353366</v>
      </c>
      <c r="S166" s="170">
        <v>30213.649999999998</v>
      </c>
      <c r="T166" s="31">
        <f t="shared" si="11"/>
        <v>10207521.519781444</v>
      </c>
      <c r="U166" s="171">
        <v>3817903.3733377233</v>
      </c>
      <c r="V166" s="210">
        <f t="shared" si="13"/>
        <v>14025424.893119168</v>
      </c>
      <c r="W166" s="210">
        <v>3294591.424571672</v>
      </c>
      <c r="X166" s="30">
        <f t="shared" si="12"/>
        <v>17320016.317690838</v>
      </c>
      <c r="Y166" s="100">
        <f t="shared" si="14"/>
        <v>831.21448949900844</v>
      </c>
      <c r="Z166" s="355">
        <v>1</v>
      </c>
    </row>
    <row r="167" spans="1:26" s="174" customFormat="1">
      <c r="A167" s="100">
        <v>507</v>
      </c>
      <c r="B167" s="95" t="s">
        <v>165</v>
      </c>
      <c r="C167" s="96">
        <v>5635</v>
      </c>
      <c r="D167" s="96">
        <v>5945093.3199999994</v>
      </c>
      <c r="E167" s="96">
        <v>1507690.6091283192</v>
      </c>
      <c r="F167" s="96">
        <v>7452783.929128319</v>
      </c>
      <c r="G167" s="165">
        <v>1359.93</v>
      </c>
      <c r="H167" s="166">
        <v>7663205.5500000007</v>
      </c>
      <c r="I167" s="166">
        <v>-210421.62087168172</v>
      </c>
      <c r="J167" s="405">
        <f t="shared" si="10"/>
        <v>-2.8233962351876842E-2</v>
      </c>
      <c r="K167" s="168">
        <v>236505.64959000002</v>
      </c>
      <c r="L167" s="168">
        <v>0</v>
      </c>
      <c r="M167" s="168">
        <v>69255.723538781182</v>
      </c>
      <c r="N167" s="168">
        <v>118383.3427387554</v>
      </c>
      <c r="O167" s="168">
        <v>0</v>
      </c>
      <c r="P167" s="169">
        <v>-364608.42</v>
      </c>
      <c r="Q167" s="169">
        <v>126007.61324428333</v>
      </c>
      <c r="R167" s="169">
        <v>466797.64630402316</v>
      </c>
      <c r="S167" s="170">
        <v>8170.75</v>
      </c>
      <c r="T167" s="31">
        <f t="shared" si="11"/>
        <v>450090.68454416143</v>
      </c>
      <c r="U167" s="171">
        <v>414201.56204448477</v>
      </c>
      <c r="V167" s="210">
        <f t="shared" si="13"/>
        <v>864292.2465886462</v>
      </c>
      <c r="W167" s="210">
        <v>1120160.3036256228</v>
      </c>
      <c r="X167" s="30">
        <f t="shared" si="12"/>
        <v>1984452.550214269</v>
      </c>
      <c r="Y167" s="100">
        <f t="shared" si="14"/>
        <v>352.16549249587734</v>
      </c>
      <c r="Z167" s="355">
        <v>10</v>
      </c>
    </row>
    <row r="168" spans="1:26" s="174" customFormat="1">
      <c r="A168" s="100">
        <v>508</v>
      </c>
      <c r="B168" s="95" t="s">
        <v>166</v>
      </c>
      <c r="C168" s="96">
        <v>9563</v>
      </c>
      <c r="D168" s="96">
        <v>10827312.77</v>
      </c>
      <c r="E168" s="96">
        <v>1658898.5590586909</v>
      </c>
      <c r="F168" s="96">
        <v>12486211.32905869</v>
      </c>
      <c r="G168" s="165">
        <v>1359.93</v>
      </c>
      <c r="H168" s="166">
        <v>13005010.59</v>
      </c>
      <c r="I168" s="166">
        <v>-518799.26094130985</v>
      </c>
      <c r="J168" s="405">
        <f t="shared" si="10"/>
        <v>-4.1549774168400291E-2</v>
      </c>
      <c r="K168" s="168">
        <v>331929.92578066664</v>
      </c>
      <c r="L168" s="168">
        <v>0</v>
      </c>
      <c r="M168" s="168">
        <v>132009.57369459129</v>
      </c>
      <c r="N168" s="168">
        <v>158395.04701378121</v>
      </c>
      <c r="O168" s="168">
        <v>0</v>
      </c>
      <c r="P168" s="169">
        <v>-783437.20884999994</v>
      </c>
      <c r="Q168" s="169">
        <v>-202194.99052737484</v>
      </c>
      <c r="R168" s="169">
        <v>-169346.17177379702</v>
      </c>
      <c r="S168" s="170">
        <v>13866.35</v>
      </c>
      <c r="T168" s="31">
        <f t="shared" si="11"/>
        <v>-1037576.7356034425</v>
      </c>
      <c r="U168" s="171">
        <v>922745.95571549924</v>
      </c>
      <c r="V168" s="210">
        <f t="shared" si="13"/>
        <v>-114830.7798879433</v>
      </c>
      <c r="W168" s="210">
        <v>1703792.2633742741</v>
      </c>
      <c r="X168" s="30">
        <f t="shared" si="12"/>
        <v>1588961.4834863308</v>
      </c>
      <c r="Y168" s="100">
        <f t="shared" si="14"/>
        <v>166.15721881065889</v>
      </c>
      <c r="Z168" s="355">
        <v>6</v>
      </c>
    </row>
    <row r="169" spans="1:26" s="174" customFormat="1">
      <c r="A169" s="100">
        <v>529</v>
      </c>
      <c r="B169" s="95" t="s">
        <v>167</v>
      </c>
      <c r="C169" s="96">
        <v>19579</v>
      </c>
      <c r="D169" s="96">
        <v>27730906.949999999</v>
      </c>
      <c r="E169" s="96">
        <v>3837528.9892032733</v>
      </c>
      <c r="F169" s="96">
        <v>31568435.939203274</v>
      </c>
      <c r="G169" s="165">
        <v>1359.93</v>
      </c>
      <c r="H169" s="166">
        <v>26626069.470000003</v>
      </c>
      <c r="I169" s="166">
        <v>4942366.469203271</v>
      </c>
      <c r="J169" s="405">
        <f t="shared" si="10"/>
        <v>0.15656038451577486</v>
      </c>
      <c r="K169" s="168">
        <v>0</v>
      </c>
      <c r="L169" s="168">
        <v>0</v>
      </c>
      <c r="M169" s="168">
        <v>171460.53184328382</v>
      </c>
      <c r="N169" s="168">
        <v>412633.48130602413</v>
      </c>
      <c r="O169" s="168">
        <v>112871.02755467209</v>
      </c>
      <c r="P169" s="169">
        <v>-1190748.595</v>
      </c>
      <c r="Q169" s="169">
        <v>3249168.9988771346</v>
      </c>
      <c r="R169" s="169">
        <v>612896.30576468771</v>
      </c>
      <c r="S169" s="170">
        <v>28389.55</v>
      </c>
      <c r="T169" s="31">
        <f t="shared" si="11"/>
        <v>8339037.7695490737</v>
      </c>
      <c r="U169" s="171">
        <v>-738195.64275284228</v>
      </c>
      <c r="V169" s="210">
        <f t="shared" si="13"/>
        <v>7600842.1267962316</v>
      </c>
      <c r="W169" s="210">
        <v>2339504.0143429157</v>
      </c>
      <c r="X169" s="30">
        <f t="shared" si="12"/>
        <v>9940346.1411391478</v>
      </c>
      <c r="Y169" s="100">
        <f t="shared" si="14"/>
        <v>507.70448649773471</v>
      </c>
      <c r="Z169" s="355">
        <v>2</v>
      </c>
    </row>
    <row r="170" spans="1:26" s="174" customFormat="1">
      <c r="A170" s="100">
        <v>531</v>
      </c>
      <c r="B170" s="95" t="s">
        <v>168</v>
      </c>
      <c r="C170" s="96">
        <v>5169</v>
      </c>
      <c r="D170" s="96">
        <v>7314883.5</v>
      </c>
      <c r="E170" s="96">
        <v>662676.39390154032</v>
      </c>
      <c r="F170" s="96">
        <v>7977559.89390154</v>
      </c>
      <c r="G170" s="165">
        <v>1359.93</v>
      </c>
      <c r="H170" s="166">
        <v>7029478.1699999999</v>
      </c>
      <c r="I170" s="166">
        <v>948081.72390154004</v>
      </c>
      <c r="J170" s="405">
        <f t="shared" si="10"/>
        <v>0.11884357328690227</v>
      </c>
      <c r="K170" s="168">
        <v>0</v>
      </c>
      <c r="L170" s="168">
        <v>0</v>
      </c>
      <c r="M170" s="168">
        <v>49535.837218870751</v>
      </c>
      <c r="N170" s="168">
        <v>84001.312107326143</v>
      </c>
      <c r="O170" s="168">
        <v>0</v>
      </c>
      <c r="P170" s="169">
        <v>-290280.34999999998</v>
      </c>
      <c r="Q170" s="169">
        <v>-901192.83959212282</v>
      </c>
      <c r="R170" s="169">
        <v>-906487.4611111877</v>
      </c>
      <c r="S170" s="170">
        <v>7495.05</v>
      </c>
      <c r="T170" s="31">
        <f t="shared" si="11"/>
        <v>-1008846.7274755735</v>
      </c>
      <c r="U170" s="171">
        <v>2428372.4088536832</v>
      </c>
      <c r="V170" s="210">
        <f t="shared" si="13"/>
        <v>1419525.6813781096</v>
      </c>
      <c r="W170" s="210">
        <v>897215.869896641</v>
      </c>
      <c r="X170" s="30">
        <f t="shared" si="12"/>
        <v>2316741.5512747504</v>
      </c>
      <c r="Y170" s="100">
        <f t="shared" si="14"/>
        <v>448.1991780372897</v>
      </c>
      <c r="Z170" s="355">
        <v>4</v>
      </c>
    </row>
    <row r="171" spans="1:26" s="174" customFormat="1">
      <c r="A171" s="100">
        <v>535</v>
      </c>
      <c r="B171" s="95" t="s">
        <v>169</v>
      </c>
      <c r="C171" s="96">
        <v>10396</v>
      </c>
      <c r="D171" s="96">
        <v>21274334.16</v>
      </c>
      <c r="E171" s="96">
        <v>1293320.2973204327</v>
      </c>
      <c r="F171" s="96">
        <v>22567654.457320433</v>
      </c>
      <c r="G171" s="165">
        <v>1359.93</v>
      </c>
      <c r="H171" s="166">
        <v>14137832.280000001</v>
      </c>
      <c r="I171" s="166">
        <v>8429822.1773204319</v>
      </c>
      <c r="J171" s="405">
        <f t="shared" si="10"/>
        <v>0.37353559242334061</v>
      </c>
      <c r="K171" s="168">
        <v>55919.183013333335</v>
      </c>
      <c r="L171" s="168">
        <v>0</v>
      </c>
      <c r="M171" s="168">
        <v>125583.3567960956</v>
      </c>
      <c r="N171" s="168">
        <v>201576.39065831862</v>
      </c>
      <c r="O171" s="168">
        <v>0</v>
      </c>
      <c r="P171" s="169">
        <v>-560967.57499999995</v>
      </c>
      <c r="Q171" s="169">
        <v>648349.79844050645</v>
      </c>
      <c r="R171" s="169">
        <v>-328873.14778039505</v>
      </c>
      <c r="S171" s="170">
        <v>15074.199999999999</v>
      </c>
      <c r="T171" s="31">
        <f t="shared" si="11"/>
        <v>8586484.3834482916</v>
      </c>
      <c r="U171" s="171">
        <v>6766675.6418027291</v>
      </c>
      <c r="V171" s="210">
        <f t="shared" si="13"/>
        <v>15353160.02525102</v>
      </c>
      <c r="W171" s="210">
        <v>1952343.0492654131</v>
      </c>
      <c r="X171" s="30">
        <f t="shared" si="12"/>
        <v>17305503.074516434</v>
      </c>
      <c r="Y171" s="100">
        <f t="shared" si="14"/>
        <v>1664.6309229046205</v>
      </c>
      <c r="Z171" s="355">
        <v>17</v>
      </c>
    </row>
    <row r="172" spans="1:26" s="174" customFormat="1">
      <c r="A172" s="100">
        <v>536</v>
      </c>
      <c r="B172" s="95" t="s">
        <v>170</v>
      </c>
      <c r="C172" s="96">
        <v>34884</v>
      </c>
      <c r="D172" s="96">
        <v>59260213.109999999</v>
      </c>
      <c r="E172" s="96">
        <v>4475167.3588596238</v>
      </c>
      <c r="F172" s="96">
        <v>63735380.46885962</v>
      </c>
      <c r="G172" s="165">
        <v>1359.93</v>
      </c>
      <c r="H172" s="166">
        <v>47439798.120000005</v>
      </c>
      <c r="I172" s="166">
        <v>16295582.348859616</v>
      </c>
      <c r="J172" s="405">
        <f t="shared" si="10"/>
        <v>0.25567561108106118</v>
      </c>
      <c r="K172" s="168">
        <v>0</v>
      </c>
      <c r="L172" s="168">
        <v>0</v>
      </c>
      <c r="M172" s="168">
        <v>332705.71326438087</v>
      </c>
      <c r="N172" s="168">
        <v>698443.13257448468</v>
      </c>
      <c r="O172" s="168">
        <v>465427.56532424188</v>
      </c>
      <c r="P172" s="169">
        <v>-2722428.59</v>
      </c>
      <c r="Q172" s="169">
        <v>-1873068.0773626922</v>
      </c>
      <c r="R172" s="169">
        <v>-1518807.5567046653</v>
      </c>
      <c r="S172" s="170">
        <v>50581.799999999996</v>
      </c>
      <c r="T172" s="31">
        <f t="shared" si="11"/>
        <v>11728436.335955366</v>
      </c>
      <c r="U172" s="171">
        <v>5110445.8717758786</v>
      </c>
      <c r="V172" s="210">
        <f t="shared" si="13"/>
        <v>16838882.207731247</v>
      </c>
      <c r="W172" s="210">
        <v>4392095.3197075697</v>
      </c>
      <c r="X172" s="30">
        <f t="shared" si="12"/>
        <v>21230977.527438816</v>
      </c>
      <c r="Y172" s="100">
        <f t="shared" si="14"/>
        <v>608.61648685468458</v>
      </c>
      <c r="Z172" s="355">
        <v>6</v>
      </c>
    </row>
    <row r="173" spans="1:26" s="174" customFormat="1">
      <c r="A173" s="100">
        <v>538</v>
      </c>
      <c r="B173" s="95" t="s">
        <v>171</v>
      </c>
      <c r="C173" s="96">
        <v>4689</v>
      </c>
      <c r="D173" s="96">
        <v>8465544.040000001</v>
      </c>
      <c r="E173" s="96">
        <v>575535.98720333737</v>
      </c>
      <c r="F173" s="96">
        <v>9041080.0272033382</v>
      </c>
      <c r="G173" s="165">
        <v>1359.93</v>
      </c>
      <c r="H173" s="166">
        <v>6376711.7700000005</v>
      </c>
      <c r="I173" s="166">
        <v>2664368.2572033377</v>
      </c>
      <c r="J173" s="405">
        <f t="shared" si="10"/>
        <v>0.29469579399658319</v>
      </c>
      <c r="K173" s="168">
        <v>0</v>
      </c>
      <c r="L173" s="168">
        <v>0</v>
      </c>
      <c r="M173" s="168">
        <v>27588.696721312557</v>
      </c>
      <c r="N173" s="168">
        <v>90095.054559475248</v>
      </c>
      <c r="O173" s="168">
        <v>0</v>
      </c>
      <c r="P173" s="169">
        <v>-184631.42</v>
      </c>
      <c r="Q173" s="169">
        <v>-127316.54536926148</v>
      </c>
      <c r="R173" s="169">
        <v>-344269.17096816306</v>
      </c>
      <c r="S173" s="170">
        <v>6799.05</v>
      </c>
      <c r="T173" s="31">
        <f t="shared" si="11"/>
        <v>2132633.9221467013</v>
      </c>
      <c r="U173" s="171">
        <v>2064131.1609362371</v>
      </c>
      <c r="V173" s="210">
        <f t="shared" si="13"/>
        <v>4196765.0830829386</v>
      </c>
      <c r="W173" s="210">
        <v>793597.85642454296</v>
      </c>
      <c r="X173" s="30">
        <f t="shared" si="12"/>
        <v>4990362.9395074816</v>
      </c>
      <c r="Y173" s="100">
        <f t="shared" si="14"/>
        <v>1064.2701939661936</v>
      </c>
      <c r="Z173" s="355">
        <v>2</v>
      </c>
    </row>
    <row r="174" spans="1:26" s="174" customFormat="1">
      <c r="A174" s="100">
        <v>541</v>
      </c>
      <c r="B174" s="95" t="s">
        <v>172</v>
      </c>
      <c r="C174" s="96">
        <v>9423</v>
      </c>
      <c r="D174" s="96">
        <v>10555361.85</v>
      </c>
      <c r="E174" s="96">
        <v>3166633.2700283173</v>
      </c>
      <c r="F174" s="96">
        <v>13721995.120028317</v>
      </c>
      <c r="G174" s="165">
        <v>1359.93</v>
      </c>
      <c r="H174" s="166">
        <v>12814620.390000001</v>
      </c>
      <c r="I174" s="166">
        <v>907374.73002831638</v>
      </c>
      <c r="J174" s="405">
        <f t="shared" si="10"/>
        <v>6.6125568628422879E-2</v>
      </c>
      <c r="K174" s="168">
        <v>1022269.7971800001</v>
      </c>
      <c r="L174" s="168">
        <v>0</v>
      </c>
      <c r="M174" s="168">
        <v>120181.59990245773</v>
      </c>
      <c r="N174" s="168">
        <v>159756.2456461913</v>
      </c>
      <c r="O174" s="168">
        <v>0</v>
      </c>
      <c r="P174" s="169">
        <v>-596157.6050000001</v>
      </c>
      <c r="Q174" s="169">
        <v>3866652.0284846225</v>
      </c>
      <c r="R174" s="169">
        <v>2786109.4491543616</v>
      </c>
      <c r="S174" s="170">
        <v>13663.35</v>
      </c>
      <c r="T174" s="31">
        <f t="shared" si="11"/>
        <v>8279849.5953959487</v>
      </c>
      <c r="U174" s="171">
        <v>4095853.9230455807</v>
      </c>
      <c r="V174" s="210">
        <f t="shared" si="13"/>
        <v>12375703.51844153</v>
      </c>
      <c r="W174" s="210">
        <v>1981954.477630781</v>
      </c>
      <c r="X174" s="30">
        <f t="shared" si="12"/>
        <v>14357657.996072311</v>
      </c>
      <c r="Y174" s="100">
        <f t="shared" si="14"/>
        <v>1523.6822663771952</v>
      </c>
      <c r="Z174" s="355">
        <v>12</v>
      </c>
    </row>
    <row r="175" spans="1:26" s="174" customFormat="1">
      <c r="A175" s="100">
        <v>543</v>
      </c>
      <c r="B175" s="95" t="s">
        <v>173</v>
      </c>
      <c r="C175" s="96">
        <v>44127</v>
      </c>
      <c r="D175" s="96">
        <v>81044655.929999992</v>
      </c>
      <c r="E175" s="96">
        <v>8773775.9424687345</v>
      </c>
      <c r="F175" s="96">
        <v>89818431.872468725</v>
      </c>
      <c r="G175" s="165">
        <v>1359.93</v>
      </c>
      <c r="H175" s="166">
        <v>60009631.109999999</v>
      </c>
      <c r="I175" s="166">
        <v>29808800.762468725</v>
      </c>
      <c r="J175" s="405">
        <f t="shared" si="10"/>
        <v>0.33187843676444501</v>
      </c>
      <c r="K175" s="168">
        <v>0</v>
      </c>
      <c r="L175" s="168">
        <v>0</v>
      </c>
      <c r="M175" s="168">
        <v>334066.30040869419</v>
      </c>
      <c r="N175" s="168">
        <v>801622.20444122085</v>
      </c>
      <c r="O175" s="168">
        <v>499611.42840899585</v>
      </c>
      <c r="P175" s="169">
        <v>-3222280.68065</v>
      </c>
      <c r="Q175" s="169">
        <v>2860711.8872551038</v>
      </c>
      <c r="R175" s="169">
        <v>2260063.0878100507</v>
      </c>
      <c r="S175" s="170">
        <v>63984.15</v>
      </c>
      <c r="T175" s="31">
        <f t="shared" si="11"/>
        <v>33406579.140142791</v>
      </c>
      <c r="U175" s="171">
        <v>168355.97803644519</v>
      </c>
      <c r="V175" s="210">
        <f t="shared" si="13"/>
        <v>33574935.118179239</v>
      </c>
      <c r="W175" s="210">
        <v>5435157.5776663395</v>
      </c>
      <c r="X175" s="30">
        <f t="shared" si="12"/>
        <v>39010092.695845582</v>
      </c>
      <c r="Y175" s="100">
        <f t="shared" si="14"/>
        <v>884.04135100608653</v>
      </c>
      <c r="Z175" s="355">
        <v>1</v>
      </c>
    </row>
    <row r="176" spans="1:26" s="174" customFormat="1">
      <c r="A176" s="100">
        <v>545</v>
      </c>
      <c r="B176" s="95" t="s">
        <v>174</v>
      </c>
      <c r="C176" s="96">
        <v>9562</v>
      </c>
      <c r="D176" s="96">
        <v>14215987.16</v>
      </c>
      <c r="E176" s="96">
        <v>6494052.4922967628</v>
      </c>
      <c r="F176" s="96">
        <v>20710039.652296763</v>
      </c>
      <c r="G176" s="165">
        <v>1359.93</v>
      </c>
      <c r="H176" s="166">
        <v>13003650.66</v>
      </c>
      <c r="I176" s="166">
        <v>7706388.9922967628</v>
      </c>
      <c r="J176" s="405">
        <f t="shared" si="10"/>
        <v>0.37210884777046366</v>
      </c>
      <c r="K176" s="168">
        <v>442178.86170266668</v>
      </c>
      <c r="L176" s="168">
        <v>0</v>
      </c>
      <c r="M176" s="168">
        <v>130527.25026378076</v>
      </c>
      <c r="N176" s="168">
        <v>139802.91305043103</v>
      </c>
      <c r="O176" s="168">
        <v>30651.273469420099</v>
      </c>
      <c r="P176" s="169">
        <v>-355695.815</v>
      </c>
      <c r="Q176" s="169">
        <v>1099149.4054686362</v>
      </c>
      <c r="R176" s="169">
        <v>1112102.0238476603</v>
      </c>
      <c r="S176" s="170">
        <v>13864.9</v>
      </c>
      <c r="T176" s="31">
        <f t="shared" si="11"/>
        <v>10318969.805099357</v>
      </c>
      <c r="U176" s="171">
        <v>3150064.7031345791</v>
      </c>
      <c r="V176" s="210">
        <f t="shared" si="13"/>
        <v>13469034.508233937</v>
      </c>
      <c r="W176" s="210">
        <v>2132421.6307900543</v>
      </c>
      <c r="X176" s="30">
        <f t="shared" si="12"/>
        <v>15601456.139023991</v>
      </c>
      <c r="Y176" s="100">
        <f t="shared" si="14"/>
        <v>1631.6101379443621</v>
      </c>
      <c r="Z176" s="355">
        <v>15</v>
      </c>
    </row>
    <row r="177" spans="1:26" s="174" customFormat="1">
      <c r="A177" s="100">
        <v>560</v>
      </c>
      <c r="B177" s="95" t="s">
        <v>175</v>
      </c>
      <c r="C177" s="96">
        <v>15808</v>
      </c>
      <c r="D177" s="96">
        <v>24510062.109999999</v>
      </c>
      <c r="E177" s="96">
        <v>3000995.0710022622</v>
      </c>
      <c r="F177" s="96">
        <v>27511057.181002263</v>
      </c>
      <c r="G177" s="165">
        <v>1359.93</v>
      </c>
      <c r="H177" s="166">
        <v>21497773.440000001</v>
      </c>
      <c r="I177" s="166">
        <v>6013283.7410022616</v>
      </c>
      <c r="J177" s="405">
        <f t="shared" si="10"/>
        <v>0.21857697802884615</v>
      </c>
      <c r="K177" s="168">
        <v>0</v>
      </c>
      <c r="L177" s="168">
        <v>0</v>
      </c>
      <c r="M177" s="168">
        <v>144022.23426273628</v>
      </c>
      <c r="N177" s="168">
        <v>253684.59662892754</v>
      </c>
      <c r="O177" s="168">
        <v>0</v>
      </c>
      <c r="P177" s="169">
        <v>-1215811.9754999999</v>
      </c>
      <c r="Q177" s="169">
        <v>938323.15703580657</v>
      </c>
      <c r="R177" s="169">
        <v>574224.05840517965</v>
      </c>
      <c r="S177" s="170">
        <v>22921.599999999999</v>
      </c>
      <c r="T177" s="31">
        <f t="shared" si="11"/>
        <v>6730647.4118349114</v>
      </c>
      <c r="U177" s="171">
        <v>6305918.2658128617</v>
      </c>
      <c r="V177" s="210">
        <f t="shared" si="13"/>
        <v>13036565.677647773</v>
      </c>
      <c r="W177" s="210">
        <v>2849403.7110555288</v>
      </c>
      <c r="X177" s="30">
        <f t="shared" si="12"/>
        <v>15885969.388703302</v>
      </c>
      <c r="Y177" s="100">
        <f t="shared" si="14"/>
        <v>1004.9322740829517</v>
      </c>
      <c r="Z177" s="355">
        <v>7</v>
      </c>
    </row>
    <row r="178" spans="1:26" s="174" customFormat="1">
      <c r="A178" s="100">
        <v>561</v>
      </c>
      <c r="B178" s="95" t="s">
        <v>176</v>
      </c>
      <c r="C178" s="96">
        <v>1337</v>
      </c>
      <c r="D178" s="96">
        <v>2071085.6600000001</v>
      </c>
      <c r="E178" s="96">
        <v>379973.70901401178</v>
      </c>
      <c r="F178" s="96">
        <v>2451059.3690140117</v>
      </c>
      <c r="G178" s="165">
        <v>1359.93</v>
      </c>
      <c r="H178" s="166">
        <v>1818226.4100000001</v>
      </c>
      <c r="I178" s="166">
        <v>632832.95901401155</v>
      </c>
      <c r="J178" s="405">
        <f t="shared" si="10"/>
        <v>0.25818752781519994</v>
      </c>
      <c r="K178" s="168">
        <v>0</v>
      </c>
      <c r="L178" s="168">
        <v>0</v>
      </c>
      <c r="M178" s="168">
        <v>14478.506287859644</v>
      </c>
      <c r="N178" s="168">
        <v>18770.413911237985</v>
      </c>
      <c r="O178" s="168">
        <v>0</v>
      </c>
      <c r="P178" s="169">
        <v>-52072.04</v>
      </c>
      <c r="Q178" s="169">
        <v>379710.31877004961</v>
      </c>
      <c r="R178" s="169">
        <v>329196.81005025771</v>
      </c>
      <c r="S178" s="170">
        <v>1938.6499999999999</v>
      </c>
      <c r="T178" s="31">
        <f t="shared" si="11"/>
        <v>1324855.6180334166</v>
      </c>
      <c r="U178" s="171">
        <v>447214.55662307655</v>
      </c>
      <c r="V178" s="210">
        <f t="shared" si="13"/>
        <v>1772070.1746564931</v>
      </c>
      <c r="W178" s="210">
        <v>283546.2083894696</v>
      </c>
      <c r="X178" s="30">
        <f t="shared" si="12"/>
        <v>2055616.3830459628</v>
      </c>
      <c r="Y178" s="100">
        <f t="shared" si="14"/>
        <v>1537.4842057187454</v>
      </c>
      <c r="Z178" s="355">
        <v>2</v>
      </c>
    </row>
    <row r="179" spans="1:26" s="174" customFormat="1">
      <c r="A179" s="100">
        <v>562</v>
      </c>
      <c r="B179" s="95" t="s">
        <v>177</v>
      </c>
      <c r="C179" s="96">
        <v>8978</v>
      </c>
      <c r="D179" s="96">
        <v>12266547.119999999</v>
      </c>
      <c r="E179" s="96">
        <v>1583851.6366701506</v>
      </c>
      <c r="F179" s="96">
        <v>13850398.756670149</v>
      </c>
      <c r="G179" s="165">
        <v>1359.93</v>
      </c>
      <c r="H179" s="166">
        <v>12209451.540000001</v>
      </c>
      <c r="I179" s="166">
        <v>1640947.2166701481</v>
      </c>
      <c r="J179" s="405">
        <f t="shared" si="10"/>
        <v>0.11847653237275151</v>
      </c>
      <c r="K179" s="168">
        <v>159115.80116800001</v>
      </c>
      <c r="L179" s="168">
        <v>0</v>
      </c>
      <c r="M179" s="168">
        <v>83103.686901653404</v>
      </c>
      <c r="N179" s="168">
        <v>179667.42347962331</v>
      </c>
      <c r="O179" s="168">
        <v>0</v>
      </c>
      <c r="P179" s="169">
        <v>-598391.99500000011</v>
      </c>
      <c r="Q179" s="169">
        <v>-301344.2472770341</v>
      </c>
      <c r="R179" s="169">
        <v>-292090.75667489751</v>
      </c>
      <c r="S179" s="170">
        <v>13018.1</v>
      </c>
      <c r="T179" s="31">
        <f t="shared" si="11"/>
        <v>884025.22926749301</v>
      </c>
      <c r="U179" s="171">
        <v>3260396.7537959917</v>
      </c>
      <c r="V179" s="210">
        <f t="shared" si="13"/>
        <v>4144421.9830634845</v>
      </c>
      <c r="W179" s="210">
        <v>1732691.3218419764</v>
      </c>
      <c r="X179" s="30">
        <f t="shared" si="12"/>
        <v>5877113.3049054611</v>
      </c>
      <c r="Y179" s="100">
        <f t="shared" si="14"/>
        <v>654.61275394357995</v>
      </c>
      <c r="Z179" s="355">
        <v>6</v>
      </c>
    </row>
    <row r="180" spans="1:26" s="174" customFormat="1">
      <c r="A180" s="100">
        <v>563</v>
      </c>
      <c r="B180" s="95" t="s">
        <v>178</v>
      </c>
      <c r="C180" s="96">
        <v>7102</v>
      </c>
      <c r="D180" s="96">
        <v>11637040.689999999</v>
      </c>
      <c r="E180" s="96">
        <v>1175586.6177353009</v>
      </c>
      <c r="F180" s="96">
        <v>12812627.3077353</v>
      </c>
      <c r="G180" s="165">
        <v>1359.93</v>
      </c>
      <c r="H180" s="166">
        <v>9658222.8600000013</v>
      </c>
      <c r="I180" s="166">
        <v>3154404.4477352984</v>
      </c>
      <c r="J180" s="405">
        <f t="shared" si="10"/>
        <v>0.246194974065226</v>
      </c>
      <c r="K180" s="168">
        <v>208764.71040000001</v>
      </c>
      <c r="L180" s="168">
        <v>0</v>
      </c>
      <c r="M180" s="168">
        <v>99198.371526994393</v>
      </c>
      <c r="N180" s="168">
        <v>121296.18292874248</v>
      </c>
      <c r="O180" s="168">
        <v>0</v>
      </c>
      <c r="P180" s="169">
        <v>-403812.9</v>
      </c>
      <c r="Q180" s="169">
        <v>359417.74274852534</v>
      </c>
      <c r="R180" s="169">
        <v>-393833.94316008739</v>
      </c>
      <c r="S180" s="170">
        <v>10297.9</v>
      </c>
      <c r="T180" s="31">
        <f t="shared" si="11"/>
        <v>3155732.5121794734</v>
      </c>
      <c r="U180" s="171">
        <v>3430218.9507546695</v>
      </c>
      <c r="V180" s="210">
        <f t="shared" si="13"/>
        <v>6585951.4629341429</v>
      </c>
      <c r="W180" s="210">
        <v>1314207.3514452805</v>
      </c>
      <c r="X180" s="30">
        <f t="shared" si="12"/>
        <v>7900158.8143794239</v>
      </c>
      <c r="Y180" s="100">
        <f t="shared" si="14"/>
        <v>1112.3850766515664</v>
      </c>
      <c r="Z180" s="355">
        <v>17</v>
      </c>
    </row>
    <row r="181" spans="1:26" s="174" customFormat="1">
      <c r="A181" s="100">
        <v>564</v>
      </c>
      <c r="B181" s="95" t="s">
        <v>179</v>
      </c>
      <c r="C181" s="96">
        <v>209551</v>
      </c>
      <c r="D181" s="96">
        <v>337586355.72999996</v>
      </c>
      <c r="E181" s="96">
        <v>38923636.275226973</v>
      </c>
      <c r="F181" s="96">
        <v>376509992.00522691</v>
      </c>
      <c r="G181" s="165">
        <v>1359.93</v>
      </c>
      <c r="H181" s="166">
        <v>284974691.43000001</v>
      </c>
      <c r="I181" s="166">
        <v>91535300.575226903</v>
      </c>
      <c r="J181" s="405">
        <f t="shared" si="10"/>
        <v>0.24311519619366745</v>
      </c>
      <c r="K181" s="168">
        <v>0</v>
      </c>
      <c r="L181" s="168">
        <v>0</v>
      </c>
      <c r="M181" s="168">
        <v>2815360.221774579</v>
      </c>
      <c r="N181" s="168">
        <v>4092584.6512759752</v>
      </c>
      <c r="O181" s="168">
        <v>2037629.8259745922</v>
      </c>
      <c r="P181" s="169">
        <v>-17277338.436700001</v>
      </c>
      <c r="Q181" s="169">
        <v>-23160296.368695986</v>
      </c>
      <c r="R181" s="169">
        <v>-13025805.125520186</v>
      </c>
      <c r="S181" s="170">
        <v>303848.95</v>
      </c>
      <c r="T181" s="31">
        <f t="shared" si="11"/>
        <v>47321284.293335877</v>
      </c>
      <c r="U181" s="171">
        <v>40781491.942394681</v>
      </c>
      <c r="V181" s="210">
        <f t="shared" si="13"/>
        <v>88102776.235730559</v>
      </c>
      <c r="W181" s="210">
        <v>29366348.864338603</v>
      </c>
      <c r="X181" s="30">
        <f t="shared" si="12"/>
        <v>117469125.10006917</v>
      </c>
      <c r="Y181" s="100">
        <f t="shared" si="14"/>
        <v>560.57534967654249</v>
      </c>
      <c r="Z181" s="355">
        <v>17</v>
      </c>
    </row>
    <row r="182" spans="1:26" s="174" customFormat="1">
      <c r="A182" s="100">
        <v>576</v>
      </c>
      <c r="B182" s="95" t="s">
        <v>180</v>
      </c>
      <c r="C182" s="96">
        <v>2813</v>
      </c>
      <c r="D182" s="96">
        <v>2751551.76</v>
      </c>
      <c r="E182" s="96">
        <v>766248.6297972959</v>
      </c>
      <c r="F182" s="96">
        <v>3517800.3897972954</v>
      </c>
      <c r="G182" s="165">
        <v>1359.93</v>
      </c>
      <c r="H182" s="166">
        <v>3825483.0900000003</v>
      </c>
      <c r="I182" s="166">
        <v>-307682.70020270487</v>
      </c>
      <c r="J182" s="405">
        <f t="shared" si="10"/>
        <v>-8.7464513647527997E-2</v>
      </c>
      <c r="K182" s="168">
        <v>286705.83211600001</v>
      </c>
      <c r="L182" s="168">
        <v>0</v>
      </c>
      <c r="M182" s="168">
        <v>27661.474715396766</v>
      </c>
      <c r="N182" s="168">
        <v>43857.798521116267</v>
      </c>
      <c r="O182" s="168">
        <v>0</v>
      </c>
      <c r="P182" s="169">
        <v>-159398.21</v>
      </c>
      <c r="Q182" s="169">
        <v>631105.49353377777</v>
      </c>
      <c r="R182" s="169">
        <v>599096.74529655254</v>
      </c>
      <c r="S182" s="170">
        <v>4078.85</v>
      </c>
      <c r="T182" s="31">
        <f t="shared" si="11"/>
        <v>1125425.2839801386</v>
      </c>
      <c r="U182" s="171">
        <v>498891.39631383511</v>
      </c>
      <c r="V182" s="210">
        <f t="shared" si="13"/>
        <v>1624316.6802939738</v>
      </c>
      <c r="W182" s="210">
        <v>635693.10586101166</v>
      </c>
      <c r="X182" s="30">
        <f t="shared" si="12"/>
        <v>2260009.7861549854</v>
      </c>
      <c r="Y182" s="100">
        <f t="shared" si="14"/>
        <v>803.41620552967845</v>
      </c>
      <c r="Z182" s="355">
        <v>7</v>
      </c>
    </row>
    <row r="183" spans="1:26" s="174" customFormat="1">
      <c r="A183" s="100">
        <v>577</v>
      </c>
      <c r="B183" s="95" t="s">
        <v>181</v>
      </c>
      <c r="C183" s="96">
        <v>11041</v>
      </c>
      <c r="D183" s="96">
        <v>19147907.899999999</v>
      </c>
      <c r="E183" s="96">
        <v>1374198.6454718129</v>
      </c>
      <c r="F183" s="96">
        <v>20522106.54547181</v>
      </c>
      <c r="G183" s="165">
        <v>1359.93</v>
      </c>
      <c r="H183" s="166">
        <v>15014987.130000001</v>
      </c>
      <c r="I183" s="166">
        <v>5507119.415471809</v>
      </c>
      <c r="J183" s="405">
        <f t="shared" si="10"/>
        <v>0.26835059077728801</v>
      </c>
      <c r="K183" s="168">
        <v>0</v>
      </c>
      <c r="L183" s="168">
        <v>0</v>
      </c>
      <c r="M183" s="168">
        <v>95253.379945613066</v>
      </c>
      <c r="N183" s="168">
        <v>219336.38868733216</v>
      </c>
      <c r="O183" s="168">
        <v>70778.383260905699</v>
      </c>
      <c r="P183" s="169">
        <v>-738634.505</v>
      </c>
      <c r="Q183" s="169">
        <v>152044.8658024623</v>
      </c>
      <c r="R183" s="169">
        <v>-307206.87218089239</v>
      </c>
      <c r="S183" s="170">
        <v>16009.449999999999</v>
      </c>
      <c r="T183" s="31">
        <f t="shared" si="11"/>
        <v>5014700.5059872298</v>
      </c>
      <c r="U183" s="171">
        <v>3462562.8116754275</v>
      </c>
      <c r="V183" s="210">
        <f t="shared" si="13"/>
        <v>8477263.3176626563</v>
      </c>
      <c r="W183" s="210">
        <v>1635855.7189238032</v>
      </c>
      <c r="X183" s="30">
        <f t="shared" si="12"/>
        <v>10113119.03658646</v>
      </c>
      <c r="Y183" s="100">
        <f t="shared" si="14"/>
        <v>915.96042356547957</v>
      </c>
      <c r="Z183" s="355">
        <v>2</v>
      </c>
    </row>
    <row r="184" spans="1:26" s="174" customFormat="1">
      <c r="A184" s="100">
        <v>578</v>
      </c>
      <c r="B184" s="95" t="s">
        <v>182</v>
      </c>
      <c r="C184" s="96">
        <v>3183</v>
      </c>
      <c r="D184" s="96">
        <v>3772464.27</v>
      </c>
      <c r="E184" s="96">
        <v>1057234.095203944</v>
      </c>
      <c r="F184" s="96">
        <v>4829698.365203944</v>
      </c>
      <c r="G184" s="165">
        <v>1359.93</v>
      </c>
      <c r="H184" s="166">
        <v>4328657.1900000004</v>
      </c>
      <c r="I184" s="166">
        <v>501041.17520394363</v>
      </c>
      <c r="J184" s="405">
        <f t="shared" si="10"/>
        <v>0.10374171165920962</v>
      </c>
      <c r="K184" s="168">
        <v>188608.03901000001</v>
      </c>
      <c r="L184" s="168">
        <v>0</v>
      </c>
      <c r="M184" s="168">
        <v>35410.886924110571</v>
      </c>
      <c r="N184" s="168">
        <v>53195.744214828555</v>
      </c>
      <c r="O184" s="168">
        <v>0</v>
      </c>
      <c r="P184" s="169">
        <v>-217064.38</v>
      </c>
      <c r="Q184" s="169">
        <v>-441089.73889290687</v>
      </c>
      <c r="R184" s="169">
        <v>-353908.97566453047</v>
      </c>
      <c r="S184" s="170">
        <v>4615.3499999999995</v>
      </c>
      <c r="T184" s="31">
        <f t="shared" si="11"/>
        <v>-229191.89920455462</v>
      </c>
      <c r="U184" s="171">
        <v>1616384.0324232667</v>
      </c>
      <c r="V184" s="210">
        <f t="shared" si="13"/>
        <v>1387192.1332187122</v>
      </c>
      <c r="W184" s="210">
        <v>695759.01981254155</v>
      </c>
      <c r="X184" s="30">
        <f t="shared" si="12"/>
        <v>2082951.1530312537</v>
      </c>
      <c r="Y184" s="100">
        <f t="shared" si="14"/>
        <v>654.39872856778311</v>
      </c>
      <c r="Z184" s="355">
        <v>18</v>
      </c>
    </row>
    <row r="185" spans="1:26" s="174" customFormat="1">
      <c r="A185" s="100">
        <v>580</v>
      </c>
      <c r="B185" s="95" t="s">
        <v>183</v>
      </c>
      <c r="C185" s="96">
        <v>4567</v>
      </c>
      <c r="D185" s="96">
        <v>4459061.5999999996</v>
      </c>
      <c r="E185" s="96">
        <v>1088742.7282382536</v>
      </c>
      <c r="F185" s="96">
        <v>5547804.3282382535</v>
      </c>
      <c r="G185" s="165">
        <v>1359.93</v>
      </c>
      <c r="H185" s="166">
        <v>6210800.3100000005</v>
      </c>
      <c r="I185" s="166">
        <v>-662995.98176174704</v>
      </c>
      <c r="J185" s="405">
        <f t="shared" si="10"/>
        <v>-0.11950601400757881</v>
      </c>
      <c r="K185" s="168">
        <v>567330.13570300001</v>
      </c>
      <c r="L185" s="168">
        <v>0</v>
      </c>
      <c r="M185" s="168">
        <v>49256.026760169094</v>
      </c>
      <c r="N185" s="168">
        <v>54227.830914137136</v>
      </c>
      <c r="O185" s="168">
        <v>0</v>
      </c>
      <c r="P185" s="169">
        <v>-263292.14999999997</v>
      </c>
      <c r="Q185" s="169">
        <v>-69168.421515403068</v>
      </c>
      <c r="R185" s="169">
        <v>196915.62206380701</v>
      </c>
      <c r="S185" s="170">
        <v>6622.15</v>
      </c>
      <c r="T185" s="31">
        <f t="shared" si="11"/>
        <v>-121104.78783603676</v>
      </c>
      <c r="U185" s="171">
        <v>1765940.7130330375</v>
      </c>
      <c r="V185" s="210">
        <f t="shared" si="13"/>
        <v>1644835.9251970006</v>
      </c>
      <c r="W185" s="210">
        <v>1010707.6519796656</v>
      </c>
      <c r="X185" s="30">
        <f t="shared" si="12"/>
        <v>2655543.5771766664</v>
      </c>
      <c r="Y185" s="100">
        <f t="shared" si="14"/>
        <v>581.46345022480102</v>
      </c>
      <c r="Z185" s="355">
        <v>9</v>
      </c>
    </row>
    <row r="186" spans="1:26" s="174" customFormat="1">
      <c r="A186" s="100">
        <v>581</v>
      </c>
      <c r="B186" s="95" t="s">
        <v>184</v>
      </c>
      <c r="C186" s="96">
        <v>6286</v>
      </c>
      <c r="D186" s="96">
        <v>8233858.4199999999</v>
      </c>
      <c r="E186" s="96">
        <v>1447535.4838325228</v>
      </c>
      <c r="F186" s="96">
        <v>9681393.9038325232</v>
      </c>
      <c r="G186" s="165">
        <v>1359.93</v>
      </c>
      <c r="H186" s="166">
        <v>8548519.9800000004</v>
      </c>
      <c r="I186" s="166">
        <v>1132873.9238325227</v>
      </c>
      <c r="J186" s="405">
        <f t="shared" si="10"/>
        <v>0.1170155800998922</v>
      </c>
      <c r="K186" s="168">
        <v>313782.94297466666</v>
      </c>
      <c r="L186" s="168">
        <v>0</v>
      </c>
      <c r="M186" s="168">
        <v>86275.341537069384</v>
      </c>
      <c r="N186" s="168">
        <v>96231.49922065383</v>
      </c>
      <c r="O186" s="168">
        <v>0</v>
      </c>
      <c r="P186" s="169">
        <v>-396988.51500000001</v>
      </c>
      <c r="Q186" s="169">
        <v>790103.50519285083</v>
      </c>
      <c r="R186" s="169">
        <v>445593.05768416007</v>
      </c>
      <c r="S186" s="170">
        <v>9114.6999999999989</v>
      </c>
      <c r="T186" s="31">
        <f t="shared" si="11"/>
        <v>2476986.4554419233</v>
      </c>
      <c r="U186" s="171">
        <v>2059718.6920841334</v>
      </c>
      <c r="V186" s="210">
        <f t="shared" si="13"/>
        <v>4536705.1475260565</v>
      </c>
      <c r="W186" s="210">
        <v>1245419.7774738136</v>
      </c>
      <c r="X186" s="30">
        <f t="shared" si="12"/>
        <v>5782124.9249998704</v>
      </c>
      <c r="Y186" s="100">
        <f t="shared" si="14"/>
        <v>919.84169980907893</v>
      </c>
      <c r="Z186" s="355">
        <v>6</v>
      </c>
    </row>
    <row r="187" spans="1:26" s="174" customFormat="1">
      <c r="A187" s="100">
        <v>583</v>
      </c>
      <c r="B187" s="95" t="s">
        <v>185</v>
      </c>
      <c r="C187" s="96">
        <v>924</v>
      </c>
      <c r="D187" s="96">
        <v>877392.39999999991</v>
      </c>
      <c r="E187" s="96">
        <v>870171.71821434214</v>
      </c>
      <c r="F187" s="96">
        <v>1747564.118214342</v>
      </c>
      <c r="G187" s="165">
        <v>1359.93</v>
      </c>
      <c r="H187" s="166">
        <v>1256575.32</v>
      </c>
      <c r="I187" s="166">
        <v>490988.79821434198</v>
      </c>
      <c r="J187" s="405">
        <f t="shared" si="10"/>
        <v>0.28095609946262429</v>
      </c>
      <c r="K187" s="168">
        <v>316761.425904</v>
      </c>
      <c r="L187" s="168">
        <v>0</v>
      </c>
      <c r="M187" s="168">
        <v>13816.191656348125</v>
      </c>
      <c r="N187" s="168">
        <v>10835.551764197631</v>
      </c>
      <c r="O187" s="168">
        <v>0</v>
      </c>
      <c r="P187" s="169">
        <v>-43169.904999999999</v>
      </c>
      <c r="Q187" s="169">
        <v>-767234.31895424612</v>
      </c>
      <c r="R187" s="169">
        <v>175471.4983443516</v>
      </c>
      <c r="S187" s="170">
        <v>1339.8</v>
      </c>
      <c r="T187" s="31">
        <f t="shared" si="11"/>
        <v>198809.04192899319</v>
      </c>
      <c r="U187" s="171">
        <v>-3780.285616746567</v>
      </c>
      <c r="V187" s="210">
        <f t="shared" si="13"/>
        <v>195028.75631224661</v>
      </c>
      <c r="W187" s="210">
        <v>196668.92481447931</v>
      </c>
      <c r="X187" s="30">
        <f t="shared" si="12"/>
        <v>391697.68112672592</v>
      </c>
      <c r="Y187" s="100">
        <f t="shared" si="14"/>
        <v>423.91523931463843</v>
      </c>
      <c r="Z187" s="355">
        <v>19</v>
      </c>
    </row>
    <row r="188" spans="1:26" s="174" customFormat="1">
      <c r="A188" s="100">
        <v>584</v>
      </c>
      <c r="B188" s="95" t="s">
        <v>186</v>
      </c>
      <c r="C188" s="96">
        <v>2676</v>
      </c>
      <c r="D188" s="96">
        <v>6330015.4500000002</v>
      </c>
      <c r="E188" s="96">
        <v>827710.98990461812</v>
      </c>
      <c r="F188" s="96">
        <v>7157726.4399046181</v>
      </c>
      <c r="G188" s="165">
        <v>1359.93</v>
      </c>
      <c r="H188" s="166">
        <v>3639172.68</v>
      </c>
      <c r="I188" s="166">
        <v>3518553.7599046179</v>
      </c>
      <c r="J188" s="405">
        <f t="shared" si="10"/>
        <v>0.49157421556215625</v>
      </c>
      <c r="K188" s="168">
        <v>337015.60055999999</v>
      </c>
      <c r="L188" s="168">
        <v>0</v>
      </c>
      <c r="M188" s="168">
        <v>33694.239520922034</v>
      </c>
      <c r="N188" s="168">
        <v>37258.276364050842</v>
      </c>
      <c r="O188" s="168">
        <v>0</v>
      </c>
      <c r="P188" s="169">
        <v>-110032.065</v>
      </c>
      <c r="Q188" s="169">
        <v>-333224.47355662909</v>
      </c>
      <c r="R188" s="169">
        <v>-384348.16877712862</v>
      </c>
      <c r="S188" s="170">
        <v>3880.2</v>
      </c>
      <c r="T188" s="31">
        <f t="shared" si="11"/>
        <v>3102797.3690158329</v>
      </c>
      <c r="U188" s="171">
        <v>1786916.3925448239</v>
      </c>
      <c r="V188" s="210">
        <f t="shared" si="13"/>
        <v>4889713.7615606571</v>
      </c>
      <c r="W188" s="210">
        <v>530201.39325438626</v>
      </c>
      <c r="X188" s="30">
        <f t="shared" si="12"/>
        <v>5419915.1548150433</v>
      </c>
      <c r="Y188" s="100">
        <f t="shared" si="14"/>
        <v>2025.379355312049</v>
      </c>
      <c r="Z188" s="355">
        <v>16</v>
      </c>
    </row>
    <row r="189" spans="1:26" s="174" customFormat="1">
      <c r="A189" s="100">
        <v>588</v>
      </c>
      <c r="B189" s="95" t="s">
        <v>187</v>
      </c>
      <c r="C189" s="96">
        <v>1644</v>
      </c>
      <c r="D189" s="96">
        <v>1715152.3099999998</v>
      </c>
      <c r="E189" s="96">
        <v>490239.344517764</v>
      </c>
      <c r="F189" s="96">
        <v>2205391.6545177638</v>
      </c>
      <c r="G189" s="165">
        <v>1359.93</v>
      </c>
      <c r="H189" s="166">
        <v>2235724.92</v>
      </c>
      <c r="I189" s="166">
        <v>-30333.265482236166</v>
      </c>
      <c r="J189" s="405">
        <f t="shared" si="10"/>
        <v>-1.3754139959720175E-2</v>
      </c>
      <c r="K189" s="168">
        <v>183038.65600799999</v>
      </c>
      <c r="L189" s="168">
        <v>0</v>
      </c>
      <c r="M189" s="168">
        <v>20138.384807947928</v>
      </c>
      <c r="N189" s="168">
        <v>26794.926030350049</v>
      </c>
      <c r="O189" s="168">
        <v>0</v>
      </c>
      <c r="P189" s="169">
        <v>-108378.95999999999</v>
      </c>
      <c r="Q189" s="169">
        <v>-451611.41258085769</v>
      </c>
      <c r="R189" s="169">
        <v>-245880.71461617234</v>
      </c>
      <c r="S189" s="170">
        <v>2383.7999999999997</v>
      </c>
      <c r="T189" s="31">
        <f t="shared" si="11"/>
        <v>-603848.58583296824</v>
      </c>
      <c r="U189" s="171">
        <v>219119.16196443941</v>
      </c>
      <c r="V189" s="210">
        <f t="shared" si="13"/>
        <v>-384729.4238685288</v>
      </c>
      <c r="W189" s="210">
        <v>382501.27205759584</v>
      </c>
      <c r="X189" s="30">
        <f t="shared" si="12"/>
        <v>-2228.1518109329627</v>
      </c>
      <c r="Y189" s="100">
        <f t="shared" si="14"/>
        <v>-1.3553234859689554</v>
      </c>
      <c r="Z189" s="355">
        <v>10</v>
      </c>
    </row>
    <row r="190" spans="1:26" s="174" customFormat="1">
      <c r="A190" s="100">
        <v>592</v>
      </c>
      <c r="B190" s="95" t="s">
        <v>188</v>
      </c>
      <c r="C190" s="96">
        <v>3678</v>
      </c>
      <c r="D190" s="96">
        <v>6345735.6500000004</v>
      </c>
      <c r="E190" s="96">
        <v>763760.85580267082</v>
      </c>
      <c r="F190" s="96">
        <v>7109496.5058026714</v>
      </c>
      <c r="G190" s="165">
        <v>1359.93</v>
      </c>
      <c r="H190" s="166">
        <v>5001822.54</v>
      </c>
      <c r="I190" s="166">
        <v>2107673.9658026714</v>
      </c>
      <c r="J190" s="405">
        <f t="shared" si="10"/>
        <v>0.29645896359642593</v>
      </c>
      <c r="K190" s="168">
        <v>110563.16142400001</v>
      </c>
      <c r="L190" s="168">
        <v>0</v>
      </c>
      <c r="M190" s="168">
        <v>27336.937730188431</v>
      </c>
      <c r="N190" s="168">
        <v>55028.650433186973</v>
      </c>
      <c r="O190" s="168">
        <v>0</v>
      </c>
      <c r="P190" s="169">
        <v>-236590.36000000002</v>
      </c>
      <c r="Q190" s="169">
        <v>245058.35564861374</v>
      </c>
      <c r="R190" s="169">
        <v>100816.51728093039</v>
      </c>
      <c r="S190" s="170">
        <v>5333.0999999999995</v>
      </c>
      <c r="T190" s="31">
        <f t="shared" si="11"/>
        <v>2415220.328319591</v>
      </c>
      <c r="U190" s="171">
        <v>1287517.652805781</v>
      </c>
      <c r="V190" s="210">
        <f t="shared" si="13"/>
        <v>3702737.981125372</v>
      </c>
      <c r="W190" s="210">
        <v>705789.89191187499</v>
      </c>
      <c r="X190" s="30">
        <f t="shared" si="12"/>
        <v>4408527.873037247</v>
      </c>
      <c r="Y190" s="100">
        <f t="shared" si="14"/>
        <v>1198.6209551487893</v>
      </c>
      <c r="Z190" s="355">
        <v>13</v>
      </c>
    </row>
    <row r="191" spans="1:26" s="174" customFormat="1">
      <c r="A191" s="100">
        <v>593</v>
      </c>
      <c r="B191" s="95" t="s">
        <v>189</v>
      </c>
      <c r="C191" s="96">
        <v>17253</v>
      </c>
      <c r="D191" s="96">
        <v>19458774.41</v>
      </c>
      <c r="E191" s="96">
        <v>3387796.5538123073</v>
      </c>
      <c r="F191" s="96">
        <v>22846570.963812307</v>
      </c>
      <c r="G191" s="165">
        <v>1359.93</v>
      </c>
      <c r="H191" s="166">
        <v>23462872.290000003</v>
      </c>
      <c r="I191" s="166">
        <v>-616301.32618769631</v>
      </c>
      <c r="J191" s="405">
        <f t="shared" si="10"/>
        <v>-2.6975659811876506E-2</v>
      </c>
      <c r="K191" s="168">
        <v>0</v>
      </c>
      <c r="L191" s="168">
        <v>0</v>
      </c>
      <c r="M191" s="168">
        <v>225592.9052857912</v>
      </c>
      <c r="N191" s="168">
        <v>338245.93757985398</v>
      </c>
      <c r="O191" s="168">
        <v>0</v>
      </c>
      <c r="P191" s="169">
        <v>-1374749.0915999999</v>
      </c>
      <c r="Q191" s="169">
        <v>165735.03372375845</v>
      </c>
      <c r="R191" s="169">
        <v>-499370.01295573113</v>
      </c>
      <c r="S191" s="170">
        <v>25016.85</v>
      </c>
      <c r="T191" s="31">
        <f t="shared" si="11"/>
        <v>-1735829.7041540237</v>
      </c>
      <c r="U191" s="171">
        <v>5639448.7629510975</v>
      </c>
      <c r="V191" s="210">
        <f t="shared" si="13"/>
        <v>3903619.0587970736</v>
      </c>
      <c r="W191" s="210">
        <v>3353254.3549285131</v>
      </c>
      <c r="X191" s="30">
        <f t="shared" si="12"/>
        <v>7256873.4137255866</v>
      </c>
      <c r="Y191" s="100">
        <f t="shared" si="14"/>
        <v>420.61516337596862</v>
      </c>
      <c r="Z191" s="355">
        <v>10</v>
      </c>
    </row>
    <row r="192" spans="1:26" s="174" customFormat="1">
      <c r="A192" s="100">
        <v>595</v>
      </c>
      <c r="B192" s="95" t="s">
        <v>190</v>
      </c>
      <c r="C192" s="96">
        <v>4269</v>
      </c>
      <c r="D192" s="96">
        <v>5424114.5099999998</v>
      </c>
      <c r="E192" s="96">
        <v>1350742.5595709439</v>
      </c>
      <c r="F192" s="96">
        <v>6774857.0695709437</v>
      </c>
      <c r="G192" s="165">
        <v>1359.93</v>
      </c>
      <c r="H192" s="166">
        <v>5805541.1699999999</v>
      </c>
      <c r="I192" s="166">
        <v>969315.89957094379</v>
      </c>
      <c r="J192" s="405">
        <f t="shared" si="10"/>
        <v>0.14307547592769085</v>
      </c>
      <c r="K192" s="168">
        <v>513207.14995799999</v>
      </c>
      <c r="L192" s="168">
        <v>0</v>
      </c>
      <c r="M192" s="168">
        <v>46603.313306978227</v>
      </c>
      <c r="N192" s="168">
        <v>74767.198964065377</v>
      </c>
      <c r="O192" s="168">
        <v>0</v>
      </c>
      <c r="P192" s="169">
        <v>-278415.36499999999</v>
      </c>
      <c r="Q192" s="169">
        <v>914864.01242104999</v>
      </c>
      <c r="R192" s="169">
        <v>330125.10693155747</v>
      </c>
      <c r="S192" s="170">
        <v>6190.05</v>
      </c>
      <c r="T192" s="31">
        <f t="shared" si="11"/>
        <v>2576657.3661525948</v>
      </c>
      <c r="U192" s="171">
        <v>1873859.849253223</v>
      </c>
      <c r="V192" s="210">
        <f t="shared" si="13"/>
        <v>4450517.2154058181</v>
      </c>
      <c r="W192" s="210">
        <v>947496.35762626654</v>
      </c>
      <c r="X192" s="30">
        <f t="shared" si="12"/>
        <v>5398013.5730320849</v>
      </c>
      <c r="Y192" s="100">
        <f t="shared" si="14"/>
        <v>1264.4679252827559</v>
      </c>
      <c r="Z192" s="355">
        <v>11</v>
      </c>
    </row>
    <row r="193" spans="1:26" s="174" customFormat="1">
      <c r="A193" s="100">
        <v>598</v>
      </c>
      <c r="B193" s="95" t="s">
        <v>191</v>
      </c>
      <c r="C193" s="96">
        <v>19097</v>
      </c>
      <c r="D193" s="96">
        <v>27913061.250000004</v>
      </c>
      <c r="E193" s="96">
        <v>8291359.9300697045</v>
      </c>
      <c r="F193" s="96">
        <v>36204421.180069707</v>
      </c>
      <c r="G193" s="165">
        <v>1359.93</v>
      </c>
      <c r="H193" s="166">
        <v>25970583.210000001</v>
      </c>
      <c r="I193" s="166">
        <v>10233837.970069706</v>
      </c>
      <c r="J193" s="405">
        <f t="shared" si="10"/>
        <v>0.28266818351189016</v>
      </c>
      <c r="K193" s="168">
        <v>0</v>
      </c>
      <c r="L193" s="168">
        <v>0</v>
      </c>
      <c r="M193" s="168">
        <v>333226.70445209218</v>
      </c>
      <c r="N193" s="168">
        <v>243200.01808449169</v>
      </c>
      <c r="O193" s="168">
        <v>0</v>
      </c>
      <c r="P193" s="169">
        <v>-1498442.0699999998</v>
      </c>
      <c r="Q193" s="169">
        <v>-4824456.9681539834</v>
      </c>
      <c r="R193" s="169">
        <v>-2342879.3679168504</v>
      </c>
      <c r="S193" s="170">
        <v>27690.649999999998</v>
      </c>
      <c r="T193" s="31">
        <f t="shared" si="11"/>
        <v>2172176.9365354571</v>
      </c>
      <c r="U193" s="171">
        <v>793397.84845776111</v>
      </c>
      <c r="V193" s="210">
        <f t="shared" si="13"/>
        <v>2965574.7849932183</v>
      </c>
      <c r="W193" s="210">
        <v>3067854.7872429974</v>
      </c>
      <c r="X193" s="30">
        <f t="shared" si="12"/>
        <v>6033429.5722362157</v>
      </c>
      <c r="Y193" s="100">
        <f t="shared" si="14"/>
        <v>315.9359884922352</v>
      </c>
      <c r="Z193" s="355">
        <v>15</v>
      </c>
    </row>
    <row r="194" spans="1:26" s="174" customFormat="1">
      <c r="A194" s="100">
        <v>599</v>
      </c>
      <c r="B194" s="95" t="s">
        <v>192</v>
      </c>
      <c r="C194" s="96">
        <v>11172</v>
      </c>
      <c r="D194" s="96">
        <v>24196569.440000001</v>
      </c>
      <c r="E194" s="96">
        <v>4416795.2120929183</v>
      </c>
      <c r="F194" s="96">
        <v>28613364.652092919</v>
      </c>
      <c r="G194" s="165">
        <v>1359.93</v>
      </c>
      <c r="H194" s="166">
        <v>15193137.960000001</v>
      </c>
      <c r="I194" s="166">
        <v>13420226.692092918</v>
      </c>
      <c r="J194" s="405">
        <f t="shared" si="10"/>
        <v>0.46901952480136927</v>
      </c>
      <c r="K194" s="168">
        <v>0</v>
      </c>
      <c r="L194" s="168">
        <v>0</v>
      </c>
      <c r="M194" s="168">
        <v>120308.29001939096</v>
      </c>
      <c r="N194" s="168">
        <v>191210.8770557004</v>
      </c>
      <c r="O194" s="168">
        <v>52666.648721801066</v>
      </c>
      <c r="P194" s="169">
        <v>-433741.68</v>
      </c>
      <c r="Q194" s="169">
        <v>-2312518.0982698658</v>
      </c>
      <c r="R194" s="169">
        <v>-2124095.3556408966</v>
      </c>
      <c r="S194" s="170">
        <v>16199.4</v>
      </c>
      <c r="T194" s="31">
        <f t="shared" si="11"/>
        <v>8930256.7739790492</v>
      </c>
      <c r="U194" s="171">
        <v>5139984.3420412242</v>
      </c>
      <c r="V194" s="210">
        <f t="shared" si="13"/>
        <v>14070241.116020273</v>
      </c>
      <c r="W194" s="210">
        <v>1963197.8431743216</v>
      </c>
      <c r="X194" s="30">
        <f t="shared" si="12"/>
        <v>16033438.959194595</v>
      </c>
      <c r="Y194" s="100">
        <f t="shared" si="14"/>
        <v>1435.1449122086103</v>
      </c>
      <c r="Z194" s="355">
        <v>15</v>
      </c>
    </row>
    <row r="195" spans="1:26" s="174" customFormat="1">
      <c r="A195" s="100">
        <v>601</v>
      </c>
      <c r="B195" s="95" t="s">
        <v>193</v>
      </c>
      <c r="C195" s="96">
        <v>3873</v>
      </c>
      <c r="D195" s="96">
        <v>5272534.16</v>
      </c>
      <c r="E195" s="96">
        <v>1221203.2562475319</v>
      </c>
      <c r="F195" s="96">
        <v>6493737.4162475318</v>
      </c>
      <c r="G195" s="165">
        <v>1359.93</v>
      </c>
      <c r="H195" s="166">
        <v>5267008.8900000006</v>
      </c>
      <c r="I195" s="166">
        <v>1226728.5262475312</v>
      </c>
      <c r="J195" s="405">
        <f t="shared" si="10"/>
        <v>0.18890947502407757</v>
      </c>
      <c r="K195" s="168">
        <v>527357.54453100008</v>
      </c>
      <c r="L195" s="168">
        <v>0</v>
      </c>
      <c r="M195" s="168">
        <v>47827.03065439545</v>
      </c>
      <c r="N195" s="168">
        <v>65693.70121586851</v>
      </c>
      <c r="O195" s="168">
        <v>0</v>
      </c>
      <c r="P195" s="169">
        <v>-212028</v>
      </c>
      <c r="Q195" s="169">
        <v>1213531.6001117597</v>
      </c>
      <c r="R195" s="169">
        <v>750790.6790730455</v>
      </c>
      <c r="S195" s="170">
        <v>5615.8499999999995</v>
      </c>
      <c r="T195" s="31">
        <f t="shared" si="11"/>
        <v>3625516.9318336006</v>
      </c>
      <c r="U195" s="171">
        <v>1367236.6260995921</v>
      </c>
      <c r="V195" s="210">
        <f t="shared" si="13"/>
        <v>4992753.5579331927</v>
      </c>
      <c r="W195" s="210">
        <v>855664.13921995135</v>
      </c>
      <c r="X195" s="30">
        <f t="shared" si="12"/>
        <v>5848417.6971531436</v>
      </c>
      <c r="Y195" s="100">
        <f t="shared" si="14"/>
        <v>1510.0484629881601</v>
      </c>
      <c r="Z195" s="355">
        <v>13</v>
      </c>
    </row>
    <row r="196" spans="1:26" s="174" customFormat="1">
      <c r="A196" s="100">
        <v>604</v>
      </c>
      <c r="B196" s="95" t="s">
        <v>194</v>
      </c>
      <c r="C196" s="96">
        <v>20206</v>
      </c>
      <c r="D196" s="96">
        <v>36913027.000000007</v>
      </c>
      <c r="E196" s="96">
        <v>2604358.2159679867</v>
      </c>
      <c r="F196" s="96">
        <v>39517385.215967998</v>
      </c>
      <c r="G196" s="165">
        <v>1359.93</v>
      </c>
      <c r="H196" s="166">
        <v>27478745.580000002</v>
      </c>
      <c r="I196" s="166">
        <v>12038639.635967996</v>
      </c>
      <c r="J196" s="405">
        <f t="shared" si="10"/>
        <v>0.3046416044527025</v>
      </c>
      <c r="K196" s="168">
        <v>0</v>
      </c>
      <c r="L196" s="168">
        <v>0</v>
      </c>
      <c r="M196" s="168">
        <v>256879.61650471401</v>
      </c>
      <c r="N196" s="168">
        <v>421937.30915339204</v>
      </c>
      <c r="O196" s="168">
        <v>288102.45003786898</v>
      </c>
      <c r="P196" s="169">
        <v>-1294592.95</v>
      </c>
      <c r="Q196" s="169">
        <v>3224678.1876852023</v>
      </c>
      <c r="R196" s="169">
        <v>1726773.8405102009</v>
      </c>
      <c r="S196" s="170">
        <v>29298.7</v>
      </c>
      <c r="T196" s="31">
        <f t="shared" si="11"/>
        <v>16691716.789859373</v>
      </c>
      <c r="U196" s="171">
        <v>-225089.59206355282</v>
      </c>
      <c r="V196" s="210">
        <f t="shared" si="13"/>
        <v>16466627.197795819</v>
      </c>
      <c r="W196" s="210">
        <v>2151409.9163229335</v>
      </c>
      <c r="X196" s="30">
        <f t="shared" si="12"/>
        <v>18618037.114118755</v>
      </c>
      <c r="Y196" s="100">
        <f t="shared" si="14"/>
        <v>921.41131911901186</v>
      </c>
      <c r="Z196" s="355">
        <v>6</v>
      </c>
    </row>
    <row r="197" spans="1:26" s="174" customFormat="1">
      <c r="A197" s="100">
        <v>607</v>
      </c>
      <c r="B197" s="95" t="s">
        <v>195</v>
      </c>
      <c r="C197" s="96">
        <v>4161</v>
      </c>
      <c r="D197" s="96">
        <v>5117630.5200000005</v>
      </c>
      <c r="E197" s="96">
        <v>1171591.5797334947</v>
      </c>
      <c r="F197" s="96">
        <v>6289222.0997334952</v>
      </c>
      <c r="G197" s="165">
        <v>1359.93</v>
      </c>
      <c r="H197" s="166">
        <v>5658668.7300000004</v>
      </c>
      <c r="I197" s="166">
        <v>630553.36973349471</v>
      </c>
      <c r="J197" s="405">
        <f t="shared" si="10"/>
        <v>0.10025935795147294</v>
      </c>
      <c r="K197" s="168">
        <v>157444.561568</v>
      </c>
      <c r="L197" s="168">
        <v>0</v>
      </c>
      <c r="M197" s="168">
        <v>43068.613139439134</v>
      </c>
      <c r="N197" s="168">
        <v>69896.426008896902</v>
      </c>
      <c r="O197" s="168">
        <v>0</v>
      </c>
      <c r="P197" s="169">
        <v>-268956.78499999997</v>
      </c>
      <c r="Q197" s="169">
        <v>5553.6146347195299</v>
      </c>
      <c r="R197" s="169">
        <v>200178.43217665635</v>
      </c>
      <c r="S197" s="170">
        <v>6033.45</v>
      </c>
      <c r="T197" s="31">
        <f t="shared" si="11"/>
        <v>843771.68226120668</v>
      </c>
      <c r="U197" s="171">
        <v>2474426.6791838934</v>
      </c>
      <c r="V197" s="210">
        <f t="shared" si="13"/>
        <v>3318198.3614451</v>
      </c>
      <c r="W197" s="210">
        <v>930389.14907569275</v>
      </c>
      <c r="X197" s="30">
        <f t="shared" si="12"/>
        <v>4248587.5105207926</v>
      </c>
      <c r="Y197" s="100">
        <f t="shared" si="14"/>
        <v>1021.0496300218199</v>
      </c>
      <c r="Z197" s="355">
        <v>12</v>
      </c>
    </row>
    <row r="198" spans="1:26" s="174" customFormat="1">
      <c r="A198" s="100">
        <v>608</v>
      </c>
      <c r="B198" s="95" t="s">
        <v>196</v>
      </c>
      <c r="C198" s="96">
        <v>2013</v>
      </c>
      <c r="D198" s="96">
        <v>2711715.02</v>
      </c>
      <c r="E198" s="96">
        <v>446299.62308225309</v>
      </c>
      <c r="F198" s="96">
        <v>3158014.6430822532</v>
      </c>
      <c r="G198" s="165">
        <v>1359.93</v>
      </c>
      <c r="H198" s="166">
        <v>2737539.0900000003</v>
      </c>
      <c r="I198" s="166">
        <v>420475.55308225285</v>
      </c>
      <c r="J198" s="405">
        <f t="shared" si="10"/>
        <v>0.13314553623217676</v>
      </c>
      <c r="K198" s="168">
        <v>13338.476184000001</v>
      </c>
      <c r="L198" s="168">
        <v>0</v>
      </c>
      <c r="M198" s="168">
        <v>18488.560679419123</v>
      </c>
      <c r="N198" s="168">
        <v>27824.243000073591</v>
      </c>
      <c r="O198" s="168">
        <v>0</v>
      </c>
      <c r="P198" s="169">
        <v>-104250.91</v>
      </c>
      <c r="Q198" s="169">
        <v>43624.965495833691</v>
      </c>
      <c r="R198" s="169">
        <v>665.98425733721444</v>
      </c>
      <c r="S198" s="170">
        <v>2918.85</v>
      </c>
      <c r="T198" s="31">
        <f t="shared" si="11"/>
        <v>423085.72269891645</v>
      </c>
      <c r="U198" s="171">
        <v>910821.21345676505</v>
      </c>
      <c r="V198" s="210">
        <f t="shared" si="13"/>
        <v>1333906.9361556815</v>
      </c>
      <c r="W198" s="210">
        <v>421878.10172169487</v>
      </c>
      <c r="X198" s="30">
        <f t="shared" si="12"/>
        <v>1755785.0378773764</v>
      </c>
      <c r="Y198" s="100">
        <f t="shared" si="14"/>
        <v>872.22306899025159</v>
      </c>
      <c r="Z198" s="355">
        <v>4</v>
      </c>
    </row>
    <row r="199" spans="1:26" s="174" customFormat="1">
      <c r="A199" s="100">
        <v>609</v>
      </c>
      <c r="B199" s="95" t="s">
        <v>197</v>
      </c>
      <c r="C199" s="96">
        <v>83482</v>
      </c>
      <c r="D199" s="96">
        <v>110308808.66</v>
      </c>
      <c r="E199" s="96">
        <v>15065366.020987015</v>
      </c>
      <c r="F199" s="96">
        <v>125374174.68098702</v>
      </c>
      <c r="G199" s="165">
        <v>1359.93</v>
      </c>
      <c r="H199" s="166">
        <v>113529676.26000001</v>
      </c>
      <c r="I199" s="166">
        <v>11844498.42098701</v>
      </c>
      <c r="J199" s="405">
        <f t="shared" si="10"/>
        <v>9.4473191557393574E-2</v>
      </c>
      <c r="K199" s="168">
        <v>0</v>
      </c>
      <c r="L199" s="168">
        <v>0</v>
      </c>
      <c r="M199" s="168">
        <v>1106010.5937117904</v>
      </c>
      <c r="N199" s="168">
        <v>1646437.7481174301</v>
      </c>
      <c r="O199" s="168">
        <v>0</v>
      </c>
      <c r="P199" s="169">
        <v>-7046338.340499999</v>
      </c>
      <c r="Q199" s="169">
        <v>-13124890.693792341</v>
      </c>
      <c r="R199" s="169">
        <v>-3347817.7502436833</v>
      </c>
      <c r="S199" s="170">
        <v>121048.9</v>
      </c>
      <c r="T199" s="31">
        <f t="shared" si="11"/>
        <v>-8801051.1217197925</v>
      </c>
      <c r="U199" s="171">
        <v>25221432.871527642</v>
      </c>
      <c r="V199" s="210">
        <f t="shared" si="13"/>
        <v>16420381.74980785</v>
      </c>
      <c r="W199" s="210">
        <v>13651105.464530479</v>
      </c>
      <c r="X199" s="30">
        <f t="shared" si="12"/>
        <v>30071487.214338329</v>
      </c>
      <c r="Y199" s="100">
        <f t="shared" si="14"/>
        <v>360.21522261491492</v>
      </c>
      <c r="Z199" s="355">
        <v>4</v>
      </c>
    </row>
    <row r="200" spans="1:26" s="174" customFormat="1">
      <c r="A200" s="100">
        <v>611</v>
      </c>
      <c r="B200" s="95" t="s">
        <v>198</v>
      </c>
      <c r="C200" s="96">
        <v>5066</v>
      </c>
      <c r="D200" s="96">
        <v>9300179.2200000007</v>
      </c>
      <c r="E200" s="96">
        <v>784044.57962828828</v>
      </c>
      <c r="F200" s="96">
        <v>10084223.799628289</v>
      </c>
      <c r="G200" s="165">
        <v>1359.93</v>
      </c>
      <c r="H200" s="166">
        <v>6889405.3799999999</v>
      </c>
      <c r="I200" s="166">
        <v>3194818.4196282895</v>
      </c>
      <c r="J200" s="405">
        <f t="shared" si="10"/>
        <v>0.31681351813572922</v>
      </c>
      <c r="K200" s="168">
        <v>0</v>
      </c>
      <c r="L200" s="168">
        <v>0</v>
      </c>
      <c r="M200" s="168">
        <v>27678.75410831179</v>
      </c>
      <c r="N200" s="168">
        <v>85981.687898737684</v>
      </c>
      <c r="O200" s="168">
        <v>0</v>
      </c>
      <c r="P200" s="169">
        <v>-273194.20999999996</v>
      </c>
      <c r="Q200" s="169">
        <v>450249.09415179363</v>
      </c>
      <c r="R200" s="169">
        <v>202976.75938680599</v>
      </c>
      <c r="S200" s="169">
        <v>7345.7</v>
      </c>
      <c r="T200" s="31">
        <f t="shared" si="11"/>
        <v>3695856.2051739385</v>
      </c>
      <c r="U200" s="171">
        <v>1401689.3084296016</v>
      </c>
      <c r="V200" s="210">
        <f t="shared" si="13"/>
        <v>5097545.5136035401</v>
      </c>
      <c r="W200" s="210">
        <v>787535.45662451175</v>
      </c>
      <c r="X200" s="30">
        <f t="shared" si="12"/>
        <v>5885080.9702280518</v>
      </c>
      <c r="Y200" s="100">
        <f t="shared" si="14"/>
        <v>1161.6819917544517</v>
      </c>
      <c r="Z200" s="355">
        <v>1</v>
      </c>
    </row>
    <row r="201" spans="1:26" s="174" customFormat="1">
      <c r="A201" s="100">
        <v>614</v>
      </c>
      <c r="B201" s="95" t="s">
        <v>199</v>
      </c>
      <c r="C201" s="96">
        <v>3066</v>
      </c>
      <c r="D201" s="96">
        <v>2430684.7199999997</v>
      </c>
      <c r="E201" s="96">
        <v>2718563.2831087662</v>
      </c>
      <c r="F201" s="96">
        <v>5149248.0031087659</v>
      </c>
      <c r="G201" s="165">
        <v>1359.93</v>
      </c>
      <c r="H201" s="166">
        <v>4169545.3800000004</v>
      </c>
      <c r="I201" s="166">
        <v>979702.62310876558</v>
      </c>
      <c r="J201" s="405">
        <f t="shared" si="10"/>
        <v>0.19026130077970371</v>
      </c>
      <c r="K201" s="168">
        <v>1015725.8377560001</v>
      </c>
      <c r="L201" s="168">
        <v>0</v>
      </c>
      <c r="M201" s="168">
        <v>36036.338405908864</v>
      </c>
      <c r="N201" s="168">
        <v>49472.672807786832</v>
      </c>
      <c r="O201" s="168">
        <v>0</v>
      </c>
      <c r="P201" s="169">
        <v>-133988.40499999997</v>
      </c>
      <c r="Q201" s="169">
        <v>-529647.12186705426</v>
      </c>
      <c r="R201" s="169">
        <v>-341448.28079382353</v>
      </c>
      <c r="S201" s="170">
        <v>4445.7</v>
      </c>
      <c r="T201" s="31">
        <f t="shared" si="11"/>
        <v>1080299.3644175837</v>
      </c>
      <c r="U201" s="171">
        <v>1614527.325047821</v>
      </c>
      <c r="V201" s="210">
        <f t="shared" si="13"/>
        <v>2694826.6894654045</v>
      </c>
      <c r="W201" s="210">
        <v>754148.9145075042</v>
      </c>
      <c r="X201" s="30">
        <f t="shared" si="12"/>
        <v>3448975.6039729086</v>
      </c>
      <c r="Y201" s="100">
        <f t="shared" si="14"/>
        <v>1124.9105035789005</v>
      </c>
      <c r="Z201" s="355">
        <v>19</v>
      </c>
    </row>
    <row r="202" spans="1:26" s="174" customFormat="1">
      <c r="A202" s="100">
        <v>615</v>
      </c>
      <c r="B202" s="95" t="s">
        <v>200</v>
      </c>
      <c r="C202" s="96">
        <v>7702</v>
      </c>
      <c r="D202" s="96">
        <v>11186634.84</v>
      </c>
      <c r="E202" s="96">
        <v>5343028.7588806404</v>
      </c>
      <c r="F202" s="96">
        <v>16529663.598880641</v>
      </c>
      <c r="G202" s="165">
        <v>1359.93</v>
      </c>
      <c r="H202" s="166">
        <v>10474180.860000001</v>
      </c>
      <c r="I202" s="166">
        <v>6055482.7388806399</v>
      </c>
      <c r="J202" s="405">
        <f t="shared" si="10"/>
        <v>0.36634034943643418</v>
      </c>
      <c r="K202" s="168">
        <v>2163151.5718520004</v>
      </c>
      <c r="L202" s="168">
        <v>0</v>
      </c>
      <c r="M202" s="168">
        <v>97372.438214182446</v>
      </c>
      <c r="N202" s="168">
        <v>108607.04137790459</v>
      </c>
      <c r="O202" s="168">
        <v>0</v>
      </c>
      <c r="P202" s="169">
        <v>-480686.62969999999</v>
      </c>
      <c r="Q202" s="169">
        <v>2028894.164462195</v>
      </c>
      <c r="R202" s="169">
        <v>483654.7357061751</v>
      </c>
      <c r="S202" s="170">
        <v>11167.9</v>
      </c>
      <c r="T202" s="31">
        <f t="shared" si="11"/>
        <v>10467643.960793097</v>
      </c>
      <c r="U202" s="171">
        <v>3213503.9102800032</v>
      </c>
      <c r="V202" s="210">
        <f t="shared" si="13"/>
        <v>13681147.871073101</v>
      </c>
      <c r="W202" s="210">
        <v>1587433.476586547</v>
      </c>
      <c r="X202" s="30">
        <f t="shared" si="12"/>
        <v>15268581.347659647</v>
      </c>
      <c r="Y202" s="100">
        <f t="shared" si="14"/>
        <v>1982.417728857394</v>
      </c>
      <c r="Z202" s="355">
        <v>17</v>
      </c>
    </row>
    <row r="203" spans="1:26" s="174" customFormat="1">
      <c r="A203" s="100">
        <v>616</v>
      </c>
      <c r="B203" s="95" t="s">
        <v>201</v>
      </c>
      <c r="C203" s="96">
        <v>1848</v>
      </c>
      <c r="D203" s="96">
        <v>2693383.6999999997</v>
      </c>
      <c r="E203" s="96">
        <v>370436.51315404096</v>
      </c>
      <c r="F203" s="96">
        <v>3063820.2131540407</v>
      </c>
      <c r="G203" s="165">
        <v>1359.93</v>
      </c>
      <c r="H203" s="166">
        <v>2513150.64</v>
      </c>
      <c r="I203" s="166">
        <v>550669.57315404061</v>
      </c>
      <c r="J203" s="405">
        <f t="shared" ref="J203:J266" si="15">I203/F203</f>
        <v>0.17973299176949925</v>
      </c>
      <c r="K203" s="168">
        <v>0</v>
      </c>
      <c r="L203" s="168">
        <v>0</v>
      </c>
      <c r="M203" s="168">
        <v>14779.23076361988</v>
      </c>
      <c r="N203" s="168">
        <v>30952.419636113893</v>
      </c>
      <c r="O203" s="168">
        <v>0</v>
      </c>
      <c r="P203" s="169">
        <v>-96503.680000000008</v>
      </c>
      <c r="Q203" s="169">
        <v>-16580.564826977003</v>
      </c>
      <c r="R203" s="169">
        <v>-39335.543554665368</v>
      </c>
      <c r="S203" s="170">
        <v>2679.6</v>
      </c>
      <c r="T203" s="31">
        <f t="shared" ref="T203:T266" si="16">SUM(K203:S203)+I203</f>
        <v>446661.03517213202</v>
      </c>
      <c r="U203" s="171">
        <v>778797.28146034305</v>
      </c>
      <c r="V203" s="210">
        <f t="shared" si="13"/>
        <v>1225458.316632475</v>
      </c>
      <c r="W203" s="210">
        <v>388058.6051676303</v>
      </c>
      <c r="X203" s="30">
        <f t="shared" ref="X203:X266" si="17">SUM(V203:W203)</f>
        <v>1613516.9218001054</v>
      </c>
      <c r="Y203" s="100">
        <f t="shared" si="14"/>
        <v>873.11521742429943</v>
      </c>
      <c r="Z203" s="355">
        <v>1</v>
      </c>
    </row>
    <row r="204" spans="1:26" s="174" customFormat="1">
      <c r="A204" s="100">
        <v>619</v>
      </c>
      <c r="B204" s="95" t="s">
        <v>202</v>
      </c>
      <c r="C204" s="96">
        <v>2721</v>
      </c>
      <c r="D204" s="96">
        <v>3314663.34</v>
      </c>
      <c r="E204" s="96">
        <v>615479.26334751514</v>
      </c>
      <c r="F204" s="96">
        <v>3930142.6033475148</v>
      </c>
      <c r="G204" s="165">
        <v>1359.93</v>
      </c>
      <c r="H204" s="166">
        <v>3700369.5300000003</v>
      </c>
      <c r="I204" s="166">
        <v>229773.0733475145</v>
      </c>
      <c r="J204" s="405">
        <f t="shared" si="15"/>
        <v>5.8464309450706534E-2</v>
      </c>
      <c r="K204" s="168">
        <v>79895.467711999998</v>
      </c>
      <c r="L204" s="168">
        <v>0</v>
      </c>
      <c r="M204" s="168">
        <v>29151.185471099103</v>
      </c>
      <c r="N204" s="168">
        <v>47090.627980504396</v>
      </c>
      <c r="O204" s="168">
        <v>0</v>
      </c>
      <c r="P204" s="169">
        <v>-172841.77499999999</v>
      </c>
      <c r="Q204" s="169">
        <v>738596.321678682</v>
      </c>
      <c r="R204" s="169">
        <v>413689.23469098029</v>
      </c>
      <c r="S204" s="170">
        <v>3945.45</v>
      </c>
      <c r="T204" s="31">
        <f t="shared" si="16"/>
        <v>1369299.5858807804</v>
      </c>
      <c r="U204" s="171">
        <v>1701155.8638123588</v>
      </c>
      <c r="V204" s="210">
        <f t="shared" ref="V204:V267" si="18">SUM(T204:U204)</f>
        <v>3070455.4496931392</v>
      </c>
      <c r="W204" s="210">
        <v>654251.62268304999</v>
      </c>
      <c r="X204" s="30">
        <f t="shared" si="17"/>
        <v>3724707.0723761893</v>
      </c>
      <c r="Y204" s="100">
        <f t="shared" ref="Y204:Y267" si="19">X204/C204</f>
        <v>1368.8743375142187</v>
      </c>
      <c r="Z204" s="355">
        <v>6</v>
      </c>
    </row>
    <row r="205" spans="1:26" s="174" customFormat="1">
      <c r="A205" s="100">
        <v>620</v>
      </c>
      <c r="B205" s="95" t="s">
        <v>203</v>
      </c>
      <c r="C205" s="96">
        <v>2446</v>
      </c>
      <c r="D205" s="96">
        <v>2214210.04</v>
      </c>
      <c r="E205" s="96">
        <v>2215252.9912132872</v>
      </c>
      <c r="F205" s="96">
        <v>4429463.0312132873</v>
      </c>
      <c r="G205" s="165">
        <v>1359.93</v>
      </c>
      <c r="H205" s="166">
        <v>3326388.7800000003</v>
      </c>
      <c r="I205" s="166">
        <v>1103074.251213287</v>
      </c>
      <c r="J205" s="405">
        <f t="shared" si="15"/>
        <v>0.24903114518401132</v>
      </c>
      <c r="K205" s="168">
        <v>808410.56792400009</v>
      </c>
      <c r="L205" s="168">
        <v>0</v>
      </c>
      <c r="M205" s="168">
        <v>27973.246420827203</v>
      </c>
      <c r="N205" s="168">
        <v>28912.609499569502</v>
      </c>
      <c r="O205" s="168">
        <v>0</v>
      </c>
      <c r="P205" s="169">
        <v>-135984.465</v>
      </c>
      <c r="Q205" s="169">
        <v>425094.39130486135</v>
      </c>
      <c r="R205" s="169">
        <v>477446.47942081996</v>
      </c>
      <c r="S205" s="170">
        <v>3546.7</v>
      </c>
      <c r="T205" s="31">
        <f t="shared" si="16"/>
        <v>2738473.7807833655</v>
      </c>
      <c r="U205" s="171">
        <v>549017.33422370197</v>
      </c>
      <c r="V205" s="210">
        <f t="shared" si="18"/>
        <v>3287491.1150070676</v>
      </c>
      <c r="W205" s="210">
        <v>565623.67625320028</v>
      </c>
      <c r="X205" s="30">
        <f t="shared" si="17"/>
        <v>3853114.7912602676</v>
      </c>
      <c r="Y205" s="100">
        <f t="shared" si="19"/>
        <v>1575.2717871055877</v>
      </c>
      <c r="Z205" s="355">
        <v>18</v>
      </c>
    </row>
    <row r="206" spans="1:26" s="174" customFormat="1">
      <c r="A206" s="100">
        <v>623</v>
      </c>
      <c r="B206" s="95" t="s">
        <v>204</v>
      </c>
      <c r="C206" s="96">
        <v>2117</v>
      </c>
      <c r="D206" s="96">
        <v>1422338.4500000002</v>
      </c>
      <c r="E206" s="96">
        <v>1664688.6918296756</v>
      </c>
      <c r="F206" s="96">
        <v>3087027.141829676</v>
      </c>
      <c r="G206" s="165">
        <v>1359.93</v>
      </c>
      <c r="H206" s="166">
        <v>2878971.81</v>
      </c>
      <c r="I206" s="166">
        <v>208055.33182967594</v>
      </c>
      <c r="J206" s="405">
        <f t="shared" si="15"/>
        <v>6.7396664256849356E-2</v>
      </c>
      <c r="K206" s="168">
        <v>677901.15881200007</v>
      </c>
      <c r="L206" s="168">
        <v>0</v>
      </c>
      <c r="M206" s="168">
        <v>21788.766773611307</v>
      </c>
      <c r="N206" s="168">
        <v>40781.806142990303</v>
      </c>
      <c r="O206" s="168">
        <v>0</v>
      </c>
      <c r="P206" s="169">
        <v>-112044.98499999999</v>
      </c>
      <c r="Q206" s="169">
        <v>488578.59961381136</v>
      </c>
      <c r="R206" s="169">
        <v>130320.03979379506</v>
      </c>
      <c r="S206" s="170">
        <v>3069.65</v>
      </c>
      <c r="T206" s="31">
        <f t="shared" si="16"/>
        <v>1458450.367965884</v>
      </c>
      <c r="U206" s="171">
        <v>-113436.74708953541</v>
      </c>
      <c r="V206" s="210">
        <f t="shared" si="18"/>
        <v>1345013.6208763486</v>
      </c>
      <c r="W206" s="210">
        <v>470201.02695292362</v>
      </c>
      <c r="X206" s="30">
        <f t="shared" si="17"/>
        <v>1815214.6478292723</v>
      </c>
      <c r="Y206" s="100">
        <f t="shared" si="19"/>
        <v>857.44669240872565</v>
      </c>
      <c r="Z206" s="355">
        <v>10</v>
      </c>
    </row>
    <row r="207" spans="1:26" s="174" customFormat="1">
      <c r="A207" s="100">
        <v>624</v>
      </c>
      <c r="B207" s="95" t="s">
        <v>205</v>
      </c>
      <c r="C207" s="96">
        <v>5119</v>
      </c>
      <c r="D207" s="96">
        <v>7670556.8100000005</v>
      </c>
      <c r="E207" s="96">
        <v>1304947.2064669519</v>
      </c>
      <c r="F207" s="96">
        <v>8975504.0164669529</v>
      </c>
      <c r="G207" s="165">
        <v>1359.93</v>
      </c>
      <c r="H207" s="166">
        <v>6961481.6699999999</v>
      </c>
      <c r="I207" s="166">
        <v>2014022.3464669529</v>
      </c>
      <c r="J207" s="405">
        <f t="shared" si="15"/>
        <v>0.22439100275281665</v>
      </c>
      <c r="K207" s="168">
        <v>0</v>
      </c>
      <c r="L207" s="168">
        <v>0</v>
      </c>
      <c r="M207" s="168">
        <v>34152.595037880368</v>
      </c>
      <c r="N207" s="168">
        <v>98176.05055513863</v>
      </c>
      <c r="O207" s="168">
        <v>0</v>
      </c>
      <c r="P207" s="169">
        <v>-281106.14749999996</v>
      </c>
      <c r="Q207" s="169">
        <v>1230772.7042678252</v>
      </c>
      <c r="R207" s="169">
        <v>1242135.8190745302</v>
      </c>
      <c r="S207" s="170">
        <v>7422.55</v>
      </c>
      <c r="T207" s="31">
        <f t="shared" si="16"/>
        <v>4345575.9179023271</v>
      </c>
      <c r="U207" s="171">
        <v>1198328.5299624959</v>
      </c>
      <c r="V207" s="210">
        <f t="shared" si="18"/>
        <v>5543904.447864823</v>
      </c>
      <c r="W207" s="210">
        <v>747859.60127812496</v>
      </c>
      <c r="X207" s="30">
        <f t="shared" si="17"/>
        <v>6291764.0491429484</v>
      </c>
      <c r="Y207" s="100">
        <f t="shared" si="19"/>
        <v>1229.1002244858271</v>
      </c>
      <c r="Z207" s="355">
        <v>8</v>
      </c>
    </row>
    <row r="208" spans="1:26" s="174" customFormat="1">
      <c r="A208" s="100">
        <v>625</v>
      </c>
      <c r="B208" s="95" t="s">
        <v>206</v>
      </c>
      <c r="C208" s="96">
        <v>3048</v>
      </c>
      <c r="D208" s="96">
        <v>4910965.2899999991</v>
      </c>
      <c r="E208" s="96">
        <v>921676.00537156884</v>
      </c>
      <c r="F208" s="96">
        <v>5832641.2953715678</v>
      </c>
      <c r="G208" s="165">
        <v>1359.93</v>
      </c>
      <c r="H208" s="166">
        <v>4145066.64</v>
      </c>
      <c r="I208" s="166">
        <v>1687574.6553715677</v>
      </c>
      <c r="J208" s="405">
        <f t="shared" si="15"/>
        <v>0.28933283737347693</v>
      </c>
      <c r="K208" s="168">
        <v>162729.76953600001</v>
      </c>
      <c r="L208" s="168">
        <v>0</v>
      </c>
      <c r="M208" s="168">
        <v>34446.661134686474</v>
      </c>
      <c r="N208" s="168">
        <v>31914.987693309362</v>
      </c>
      <c r="O208" s="168">
        <v>0</v>
      </c>
      <c r="P208" s="169">
        <v>-140822.67500000002</v>
      </c>
      <c r="Q208" s="169">
        <v>926376.7372162512</v>
      </c>
      <c r="R208" s="169">
        <v>624383.3613538905</v>
      </c>
      <c r="S208" s="170">
        <v>4419.5999999999995</v>
      </c>
      <c r="T208" s="31">
        <f t="shared" si="16"/>
        <v>3331023.0973057053</v>
      </c>
      <c r="U208" s="171">
        <v>659656.69889648713</v>
      </c>
      <c r="V208" s="210">
        <f t="shared" si="18"/>
        <v>3990679.7962021925</v>
      </c>
      <c r="W208" s="210">
        <v>552399.76434576733</v>
      </c>
      <c r="X208" s="30">
        <f t="shared" si="17"/>
        <v>4543079.56054796</v>
      </c>
      <c r="Y208" s="100">
        <f t="shared" si="19"/>
        <v>1490.5116668464436</v>
      </c>
      <c r="Z208" s="355">
        <v>17</v>
      </c>
    </row>
    <row r="209" spans="1:26" s="174" customFormat="1">
      <c r="A209" s="100">
        <v>626</v>
      </c>
      <c r="B209" s="95" t="s">
        <v>207</v>
      </c>
      <c r="C209" s="96">
        <v>4964</v>
      </c>
      <c r="D209" s="96">
        <v>6689917.0200000005</v>
      </c>
      <c r="E209" s="96">
        <v>1600386.8449666481</v>
      </c>
      <c r="F209" s="96">
        <v>8290303.8649666486</v>
      </c>
      <c r="G209" s="165">
        <v>1359.93</v>
      </c>
      <c r="H209" s="166">
        <v>6750692.5200000005</v>
      </c>
      <c r="I209" s="166">
        <v>1539611.3449666481</v>
      </c>
      <c r="J209" s="405">
        <f t="shared" si="15"/>
        <v>0.18571229354725732</v>
      </c>
      <c r="K209" s="168">
        <v>575660.81346400012</v>
      </c>
      <c r="L209" s="168">
        <v>0</v>
      </c>
      <c r="M209" s="168">
        <v>58061.886933690883</v>
      </c>
      <c r="N209" s="168">
        <v>96295.880785642119</v>
      </c>
      <c r="O209" s="168">
        <v>0</v>
      </c>
      <c r="P209" s="169">
        <v>-319128.73499999999</v>
      </c>
      <c r="Q209" s="169">
        <v>-290975.44823777484</v>
      </c>
      <c r="R209" s="169">
        <v>-340119.33275351027</v>
      </c>
      <c r="S209" s="170">
        <v>7197.8</v>
      </c>
      <c r="T209" s="31">
        <f t="shared" si="16"/>
        <v>1326604.2101586962</v>
      </c>
      <c r="U209" s="171">
        <v>-38848.836494378142</v>
      </c>
      <c r="V209" s="210">
        <f t="shared" si="18"/>
        <v>1287755.3736643181</v>
      </c>
      <c r="W209" s="210">
        <v>960007.99519255664</v>
      </c>
      <c r="X209" s="30">
        <f t="shared" si="17"/>
        <v>2247763.3688568748</v>
      </c>
      <c r="Y209" s="100">
        <f t="shared" si="19"/>
        <v>452.81292684465649</v>
      </c>
      <c r="Z209" s="355">
        <v>17</v>
      </c>
    </row>
    <row r="210" spans="1:26" s="174" customFormat="1">
      <c r="A210" s="100">
        <v>630</v>
      </c>
      <c r="B210" s="95" t="s">
        <v>208</v>
      </c>
      <c r="C210" s="96">
        <v>1631</v>
      </c>
      <c r="D210" s="96">
        <v>3275543.65</v>
      </c>
      <c r="E210" s="96">
        <v>880260.98055715859</v>
      </c>
      <c r="F210" s="96">
        <v>4155804.6305571585</v>
      </c>
      <c r="G210" s="165">
        <v>1359.93</v>
      </c>
      <c r="H210" s="166">
        <v>2218045.83</v>
      </c>
      <c r="I210" s="166">
        <v>1937758.8005571584</v>
      </c>
      <c r="J210" s="405">
        <f t="shared" si="15"/>
        <v>0.46627764604453215</v>
      </c>
      <c r="K210" s="168">
        <v>489688.64446599997</v>
      </c>
      <c r="L210" s="168">
        <v>0</v>
      </c>
      <c r="M210" s="168">
        <v>26058.812306745913</v>
      </c>
      <c r="N210" s="168">
        <v>27893.257636340441</v>
      </c>
      <c r="O210" s="168">
        <v>25520.385989830171</v>
      </c>
      <c r="P210" s="169">
        <v>-68054.030000000013</v>
      </c>
      <c r="Q210" s="169">
        <v>-353312.35339960601</v>
      </c>
      <c r="R210" s="169">
        <v>-467785.08220569883</v>
      </c>
      <c r="S210" s="170">
        <v>2364.9499999999998</v>
      </c>
      <c r="T210" s="31">
        <f t="shared" si="16"/>
        <v>1620133.3853507699</v>
      </c>
      <c r="U210" s="171">
        <v>533139.93735554046</v>
      </c>
      <c r="V210" s="210">
        <f t="shared" si="18"/>
        <v>2153273.3227063101</v>
      </c>
      <c r="W210" s="210">
        <v>288610.79352678882</v>
      </c>
      <c r="X210" s="30">
        <f t="shared" si="17"/>
        <v>2441884.1162330988</v>
      </c>
      <c r="Y210" s="100">
        <f t="shared" si="19"/>
        <v>1497.1699057223168</v>
      </c>
      <c r="Z210" s="355">
        <v>17</v>
      </c>
    </row>
    <row r="211" spans="1:26" s="174" customFormat="1">
      <c r="A211" s="100">
        <v>631</v>
      </c>
      <c r="B211" s="95" t="s">
        <v>209</v>
      </c>
      <c r="C211" s="96">
        <v>1985</v>
      </c>
      <c r="D211" s="96">
        <v>2812030.9699999997</v>
      </c>
      <c r="E211" s="96">
        <v>355603.47122289427</v>
      </c>
      <c r="F211" s="96">
        <v>3167634.441222894</v>
      </c>
      <c r="G211" s="165">
        <v>1359.93</v>
      </c>
      <c r="H211" s="166">
        <v>2699461.0500000003</v>
      </c>
      <c r="I211" s="166">
        <v>468173.39122289373</v>
      </c>
      <c r="J211" s="405">
        <f t="shared" si="15"/>
        <v>0.14779905949063715</v>
      </c>
      <c r="K211" s="168">
        <v>0</v>
      </c>
      <c r="L211" s="168">
        <v>0</v>
      </c>
      <c r="M211" s="168">
        <v>14561.94414798246</v>
      </c>
      <c r="N211" s="168">
        <v>24971.365858468031</v>
      </c>
      <c r="O211" s="168">
        <v>0</v>
      </c>
      <c r="P211" s="169">
        <v>-80157.455000000002</v>
      </c>
      <c r="Q211" s="169">
        <v>562070.08676746942</v>
      </c>
      <c r="R211" s="169">
        <v>552852.39864837914</v>
      </c>
      <c r="S211" s="170">
        <v>2878.25</v>
      </c>
      <c r="T211" s="31">
        <f t="shared" si="16"/>
        <v>1545349.9816451927</v>
      </c>
      <c r="U211" s="171">
        <v>590436.74023788958</v>
      </c>
      <c r="V211" s="210">
        <f t="shared" si="18"/>
        <v>2135786.7218830823</v>
      </c>
      <c r="W211" s="210">
        <v>349429.4154908809</v>
      </c>
      <c r="X211" s="30">
        <f t="shared" si="17"/>
        <v>2485216.1373739634</v>
      </c>
      <c r="Y211" s="100">
        <f t="shared" si="19"/>
        <v>1251.9980540926767</v>
      </c>
      <c r="Z211" s="355">
        <v>2</v>
      </c>
    </row>
    <row r="212" spans="1:26" s="174" customFormat="1">
      <c r="A212" s="100">
        <v>635</v>
      </c>
      <c r="B212" s="95" t="s">
        <v>210</v>
      </c>
      <c r="C212" s="96">
        <v>6439</v>
      </c>
      <c r="D212" s="96">
        <v>8961166.4799999986</v>
      </c>
      <c r="E212" s="96">
        <v>1218013.8006197237</v>
      </c>
      <c r="F212" s="96">
        <v>10179180.280619722</v>
      </c>
      <c r="G212" s="165">
        <v>1359.93</v>
      </c>
      <c r="H212" s="166">
        <v>8756589.2699999996</v>
      </c>
      <c r="I212" s="166">
        <v>1422591.0106197223</v>
      </c>
      <c r="J212" s="405">
        <f t="shared" si="15"/>
        <v>0.13975496763017475</v>
      </c>
      <c r="K212" s="168">
        <v>154496.28424799998</v>
      </c>
      <c r="L212" s="168">
        <v>0</v>
      </c>
      <c r="M212" s="168">
        <v>58991.028109189501</v>
      </c>
      <c r="N212" s="168">
        <v>97460.050981479857</v>
      </c>
      <c r="O212" s="168">
        <v>0</v>
      </c>
      <c r="P212" s="169">
        <v>-368728.57999999996</v>
      </c>
      <c r="Q212" s="169">
        <v>-40000.643998499349</v>
      </c>
      <c r="R212" s="169">
        <v>-88598.224881671558</v>
      </c>
      <c r="S212" s="170">
        <v>9336.5499999999993</v>
      </c>
      <c r="T212" s="31">
        <f t="shared" si="16"/>
        <v>1245547.4750782207</v>
      </c>
      <c r="U212" s="171">
        <v>2240823.5285403836</v>
      </c>
      <c r="V212" s="210">
        <f t="shared" si="18"/>
        <v>3486371.0036186045</v>
      </c>
      <c r="W212" s="210">
        <v>1268272.6699434598</v>
      </c>
      <c r="X212" s="30">
        <f t="shared" si="17"/>
        <v>4754643.6735620648</v>
      </c>
      <c r="Y212" s="100">
        <f t="shared" si="19"/>
        <v>738.41336753565224</v>
      </c>
      <c r="Z212" s="355">
        <v>6</v>
      </c>
    </row>
    <row r="213" spans="1:26" s="174" customFormat="1">
      <c r="A213" s="100">
        <v>636</v>
      </c>
      <c r="B213" s="95" t="s">
        <v>211</v>
      </c>
      <c r="C213" s="96">
        <v>8222</v>
      </c>
      <c r="D213" s="96">
        <v>13243139.140000001</v>
      </c>
      <c r="E213" s="96">
        <v>1873267.5747155694</v>
      </c>
      <c r="F213" s="96">
        <v>15116406.71471557</v>
      </c>
      <c r="G213" s="165">
        <v>1359.93</v>
      </c>
      <c r="H213" s="166">
        <v>11181344.460000001</v>
      </c>
      <c r="I213" s="166">
        <v>3935062.2547155693</v>
      </c>
      <c r="J213" s="405">
        <f t="shared" si="15"/>
        <v>0.26031730483176613</v>
      </c>
      <c r="K213" s="168">
        <v>0</v>
      </c>
      <c r="L213" s="168">
        <v>0</v>
      </c>
      <c r="M213" s="168">
        <v>77647.697458704992</v>
      </c>
      <c r="N213" s="168">
        <v>134410.67578599777</v>
      </c>
      <c r="O213" s="168">
        <v>0</v>
      </c>
      <c r="P213" s="169">
        <v>-482280.23000000004</v>
      </c>
      <c r="Q213" s="169">
        <v>547609.04309370148</v>
      </c>
      <c r="R213" s="169">
        <v>227655.28563894515</v>
      </c>
      <c r="S213" s="170">
        <v>11921.9</v>
      </c>
      <c r="T213" s="31">
        <f t="shared" si="16"/>
        <v>4452026.6266929191</v>
      </c>
      <c r="U213" s="171">
        <v>2692775.7027529175</v>
      </c>
      <c r="V213" s="210">
        <f t="shared" si="18"/>
        <v>7144802.3294458371</v>
      </c>
      <c r="W213" s="210">
        <v>1637441.1480798852</v>
      </c>
      <c r="X213" s="30">
        <f t="shared" si="17"/>
        <v>8782243.4775257222</v>
      </c>
      <c r="Y213" s="100">
        <f t="shared" si="19"/>
        <v>1068.1395618493946</v>
      </c>
      <c r="Z213" s="355">
        <v>2</v>
      </c>
    </row>
    <row r="214" spans="1:26" s="174" customFormat="1">
      <c r="A214" s="100">
        <v>638</v>
      </c>
      <c r="B214" s="95" t="s">
        <v>212</v>
      </c>
      <c r="C214" s="96">
        <v>51149</v>
      </c>
      <c r="D214" s="96">
        <v>80437865.079999998</v>
      </c>
      <c r="E214" s="96">
        <v>17248866.501286034</v>
      </c>
      <c r="F214" s="96">
        <v>97686731.581286028</v>
      </c>
      <c r="G214" s="165">
        <v>1359.93</v>
      </c>
      <c r="H214" s="166">
        <v>69559059.570000008</v>
      </c>
      <c r="I214" s="166">
        <v>28127672.01128602</v>
      </c>
      <c r="J214" s="405">
        <f t="shared" si="15"/>
        <v>0.28793748706681549</v>
      </c>
      <c r="K214" s="168">
        <v>0</v>
      </c>
      <c r="L214" s="168">
        <v>0</v>
      </c>
      <c r="M214" s="168">
        <v>611482.42957216455</v>
      </c>
      <c r="N214" s="168">
        <v>901318.75430440658</v>
      </c>
      <c r="O214" s="168">
        <v>300025.45397927356</v>
      </c>
      <c r="P214" s="169">
        <v>-4015960.7788999998</v>
      </c>
      <c r="Q214" s="169">
        <v>13635707.035093911</v>
      </c>
      <c r="R214" s="169">
        <v>5791297.8341033831</v>
      </c>
      <c r="S214" s="170">
        <v>74166.05</v>
      </c>
      <c r="T214" s="31">
        <f t="shared" si="16"/>
        <v>45425708.789439157</v>
      </c>
      <c r="U214" s="171">
        <v>-4472509.9832031736</v>
      </c>
      <c r="V214" s="210">
        <f t="shared" si="18"/>
        <v>40953198.806235984</v>
      </c>
      <c r="W214" s="210">
        <v>7553509.4680485688</v>
      </c>
      <c r="X214" s="30">
        <f t="shared" si="17"/>
        <v>48506708.274284557</v>
      </c>
      <c r="Y214" s="100">
        <f t="shared" si="19"/>
        <v>948.34128280679113</v>
      </c>
      <c r="Z214" s="355">
        <v>1</v>
      </c>
    </row>
    <row r="215" spans="1:26" s="174" customFormat="1">
      <c r="A215" s="100">
        <v>678</v>
      </c>
      <c r="B215" s="95" t="s">
        <v>213</v>
      </c>
      <c r="C215" s="96">
        <v>24260</v>
      </c>
      <c r="D215" s="96">
        <v>40461377.450000003</v>
      </c>
      <c r="E215" s="96">
        <v>4365273.3612978868</v>
      </c>
      <c r="F215" s="96">
        <v>44826650.811297894</v>
      </c>
      <c r="G215" s="165">
        <v>1359.93</v>
      </c>
      <c r="H215" s="166">
        <v>32991901.800000001</v>
      </c>
      <c r="I215" s="166">
        <v>11834749.011297893</v>
      </c>
      <c r="J215" s="405">
        <f t="shared" si="15"/>
        <v>0.26401144848223013</v>
      </c>
      <c r="K215" s="168">
        <v>620965.72045333334</v>
      </c>
      <c r="L215" s="168">
        <v>0</v>
      </c>
      <c r="M215" s="168">
        <v>353098.13997267635</v>
      </c>
      <c r="N215" s="168">
        <v>341884.33542657644</v>
      </c>
      <c r="O215" s="168">
        <v>0</v>
      </c>
      <c r="P215" s="169">
        <v>-1693186.7100000002</v>
      </c>
      <c r="Q215" s="169">
        <v>2016187.6418590839</v>
      </c>
      <c r="R215" s="169">
        <v>1338054.1044095384</v>
      </c>
      <c r="S215" s="170">
        <v>35177</v>
      </c>
      <c r="T215" s="31">
        <f t="shared" si="16"/>
        <v>14846929.243419101</v>
      </c>
      <c r="U215" s="171">
        <v>7135771.4427917795</v>
      </c>
      <c r="V215" s="210">
        <f t="shared" si="18"/>
        <v>21982700.686210882</v>
      </c>
      <c r="W215" s="210">
        <v>3500409.8355726707</v>
      </c>
      <c r="X215" s="30">
        <f t="shared" si="17"/>
        <v>25483110.521783553</v>
      </c>
      <c r="Y215" s="100">
        <f t="shared" si="19"/>
        <v>1050.4167568748373</v>
      </c>
      <c r="Z215" s="355">
        <v>17</v>
      </c>
    </row>
    <row r="216" spans="1:26" s="174" customFormat="1">
      <c r="A216" s="100">
        <v>680</v>
      </c>
      <c r="B216" s="95" t="s">
        <v>214</v>
      </c>
      <c r="C216" s="96">
        <v>24810</v>
      </c>
      <c r="D216" s="96">
        <v>36519082.119999997</v>
      </c>
      <c r="E216" s="96">
        <v>6107281.2274976606</v>
      </c>
      <c r="F216" s="96">
        <v>42626363.347497657</v>
      </c>
      <c r="G216" s="165">
        <v>1359.93</v>
      </c>
      <c r="H216" s="166">
        <v>33739863.300000004</v>
      </c>
      <c r="I216" s="166">
        <v>8886500.0474976525</v>
      </c>
      <c r="J216" s="405">
        <f t="shared" si="15"/>
        <v>0.20847427154536574</v>
      </c>
      <c r="K216" s="168">
        <v>0</v>
      </c>
      <c r="L216" s="168">
        <v>0</v>
      </c>
      <c r="M216" s="168">
        <v>323208.85470857611</v>
      </c>
      <c r="N216" s="168">
        <v>427952.6147062321</v>
      </c>
      <c r="O216" s="168">
        <v>215919.89864390829</v>
      </c>
      <c r="P216" s="169">
        <v>-2166967.1114999996</v>
      </c>
      <c r="Q216" s="169">
        <v>123682.93708904352</v>
      </c>
      <c r="R216" s="169">
        <v>750431.68923208234</v>
      </c>
      <c r="S216" s="170">
        <v>35974.5</v>
      </c>
      <c r="T216" s="31">
        <f t="shared" si="16"/>
        <v>8596703.4303774945</v>
      </c>
      <c r="U216" s="171">
        <v>2366690.2520136274</v>
      </c>
      <c r="V216" s="210">
        <f t="shared" si="18"/>
        <v>10963393.682391122</v>
      </c>
      <c r="W216" s="210">
        <v>3464768.2737853257</v>
      </c>
      <c r="X216" s="30">
        <f t="shared" si="17"/>
        <v>14428161.956176449</v>
      </c>
      <c r="Y216" s="100">
        <f t="shared" si="19"/>
        <v>581.54622959195683</v>
      </c>
      <c r="Z216" s="355">
        <v>2</v>
      </c>
    </row>
    <row r="217" spans="1:26" s="174" customFormat="1">
      <c r="A217" s="100">
        <v>681</v>
      </c>
      <c r="B217" s="95" t="s">
        <v>215</v>
      </c>
      <c r="C217" s="96">
        <v>3330</v>
      </c>
      <c r="D217" s="96">
        <v>3653306.5500000003</v>
      </c>
      <c r="E217" s="96">
        <v>920277.14147678122</v>
      </c>
      <c r="F217" s="96">
        <v>4573583.6914767819</v>
      </c>
      <c r="G217" s="165">
        <v>1359.93</v>
      </c>
      <c r="H217" s="166">
        <v>4528566.9000000004</v>
      </c>
      <c r="I217" s="166">
        <v>45016.79147678148</v>
      </c>
      <c r="J217" s="405">
        <f t="shared" si="15"/>
        <v>9.8427829276795924E-3</v>
      </c>
      <c r="K217" s="168">
        <v>190201.36602000002</v>
      </c>
      <c r="L217" s="168">
        <v>0</v>
      </c>
      <c r="M217" s="168">
        <v>34501.830492993351</v>
      </c>
      <c r="N217" s="168">
        <v>54504.284370005138</v>
      </c>
      <c r="O217" s="168">
        <v>0</v>
      </c>
      <c r="P217" s="169">
        <v>-216343.39499999999</v>
      </c>
      <c r="Q217" s="169">
        <v>371221.84530391701</v>
      </c>
      <c r="R217" s="169">
        <v>373672.73274623655</v>
      </c>
      <c r="S217" s="170">
        <v>4828.5</v>
      </c>
      <c r="T217" s="31">
        <f t="shared" si="16"/>
        <v>857603.95540993358</v>
      </c>
      <c r="U217" s="171">
        <v>1045481.9312328382</v>
      </c>
      <c r="V217" s="210">
        <f t="shared" si="18"/>
        <v>1903085.8866427718</v>
      </c>
      <c r="W217" s="210">
        <v>776674.56877936819</v>
      </c>
      <c r="X217" s="30">
        <f t="shared" si="17"/>
        <v>2679760.4554221397</v>
      </c>
      <c r="Y217" s="100">
        <f t="shared" si="19"/>
        <v>804.73286949613805</v>
      </c>
      <c r="Z217" s="355">
        <v>10</v>
      </c>
    </row>
    <row r="218" spans="1:26" s="174" customFormat="1">
      <c r="A218" s="100">
        <v>683</v>
      </c>
      <c r="B218" s="95" t="s">
        <v>216</v>
      </c>
      <c r="C218" s="96">
        <v>3670</v>
      </c>
      <c r="D218" s="96">
        <v>6167156.0300000003</v>
      </c>
      <c r="E218" s="96">
        <v>3016630.2243311354</v>
      </c>
      <c r="F218" s="96">
        <v>9183786.2543311361</v>
      </c>
      <c r="G218" s="165">
        <v>1359.93</v>
      </c>
      <c r="H218" s="166">
        <v>4990943.1000000006</v>
      </c>
      <c r="I218" s="166">
        <v>4192843.1543311356</v>
      </c>
      <c r="J218" s="405">
        <f t="shared" si="15"/>
        <v>0.45654842547688457</v>
      </c>
      <c r="K218" s="168">
        <v>1191415.2283399999</v>
      </c>
      <c r="L218" s="168">
        <v>0</v>
      </c>
      <c r="M218" s="168">
        <v>45768.185606592779</v>
      </c>
      <c r="N218" s="168">
        <v>58886.130582724873</v>
      </c>
      <c r="O218" s="168">
        <v>0</v>
      </c>
      <c r="P218" s="169">
        <v>-230046.73</v>
      </c>
      <c r="Q218" s="169">
        <v>-388451.5013686202</v>
      </c>
      <c r="R218" s="169">
        <v>39568.52792225578</v>
      </c>
      <c r="S218" s="170">
        <v>5321.5</v>
      </c>
      <c r="T218" s="31">
        <f t="shared" si="16"/>
        <v>4915304.4954140885</v>
      </c>
      <c r="U218" s="171">
        <v>2472724.0688594365</v>
      </c>
      <c r="V218" s="210">
        <f t="shared" si="18"/>
        <v>7388028.564273525</v>
      </c>
      <c r="W218" s="210">
        <v>758842.94074370957</v>
      </c>
      <c r="X218" s="30">
        <f t="shared" si="17"/>
        <v>8146871.5050172349</v>
      </c>
      <c r="Y218" s="100">
        <f t="shared" si="19"/>
        <v>2219.8559959175027</v>
      </c>
      <c r="Z218" s="355">
        <v>19</v>
      </c>
    </row>
    <row r="219" spans="1:26" s="174" customFormat="1">
      <c r="A219" s="100">
        <v>684</v>
      </c>
      <c r="B219" s="95" t="s">
        <v>217</v>
      </c>
      <c r="C219" s="96">
        <v>38959</v>
      </c>
      <c r="D219" s="96">
        <v>52607476.230000004</v>
      </c>
      <c r="E219" s="96">
        <v>8949186.6815105285</v>
      </c>
      <c r="F219" s="96">
        <v>61556662.911510535</v>
      </c>
      <c r="G219" s="165">
        <v>1359.93</v>
      </c>
      <c r="H219" s="166">
        <v>52981512.870000005</v>
      </c>
      <c r="I219" s="166">
        <v>8575150.0415105298</v>
      </c>
      <c r="J219" s="405">
        <f t="shared" si="15"/>
        <v>0.13930498561687066</v>
      </c>
      <c r="K219" s="168">
        <v>0</v>
      </c>
      <c r="L219" s="168">
        <v>0</v>
      </c>
      <c r="M219" s="168">
        <v>514928.75892099121</v>
      </c>
      <c r="N219" s="168">
        <v>756434.30391215801</v>
      </c>
      <c r="O219" s="168">
        <v>0</v>
      </c>
      <c r="P219" s="169">
        <v>-2609567.4962499999</v>
      </c>
      <c r="Q219" s="169">
        <v>4224861.5882231388</v>
      </c>
      <c r="R219" s="169">
        <v>4584242.9445898756</v>
      </c>
      <c r="S219" s="170">
        <v>56490.549999999996</v>
      </c>
      <c r="T219" s="31">
        <f t="shared" si="16"/>
        <v>16102540.690906692</v>
      </c>
      <c r="U219" s="171">
        <v>-487968.36931135855</v>
      </c>
      <c r="V219" s="210">
        <f t="shared" si="18"/>
        <v>15614572.321595334</v>
      </c>
      <c r="W219" s="210">
        <v>7119892.3905613106</v>
      </c>
      <c r="X219" s="30">
        <f t="shared" si="17"/>
        <v>22734464.712156646</v>
      </c>
      <c r="Y219" s="100">
        <f t="shared" si="19"/>
        <v>583.54846664844183</v>
      </c>
      <c r="Z219" s="355">
        <v>4</v>
      </c>
    </row>
    <row r="220" spans="1:26" s="174" customFormat="1">
      <c r="A220" s="100">
        <v>686</v>
      </c>
      <c r="B220" s="95" t="s">
        <v>218</v>
      </c>
      <c r="C220" s="96">
        <v>3033</v>
      </c>
      <c r="D220" s="96">
        <v>3589446.3000000003</v>
      </c>
      <c r="E220" s="96">
        <v>762717.53912161058</v>
      </c>
      <c r="F220" s="96">
        <v>4352163.8391216109</v>
      </c>
      <c r="G220" s="165">
        <v>1359.93</v>
      </c>
      <c r="H220" s="166">
        <v>4124667.6900000004</v>
      </c>
      <c r="I220" s="166">
        <v>227496.14912161045</v>
      </c>
      <c r="J220" s="405">
        <f t="shared" si="15"/>
        <v>5.2271963448767035E-2</v>
      </c>
      <c r="K220" s="168">
        <v>341173.56537900004</v>
      </c>
      <c r="L220" s="168">
        <v>0</v>
      </c>
      <c r="M220" s="168">
        <v>32772.681531042763</v>
      </c>
      <c r="N220" s="168">
        <v>46474.944003236575</v>
      </c>
      <c r="O220" s="168">
        <v>0</v>
      </c>
      <c r="P220" s="169">
        <v>-220139.19500000001</v>
      </c>
      <c r="Q220" s="169">
        <v>-437443.22531851195</v>
      </c>
      <c r="R220" s="169">
        <v>-426852.19623817643</v>
      </c>
      <c r="S220" s="170">
        <v>4397.8499999999995</v>
      </c>
      <c r="T220" s="31">
        <f t="shared" si="16"/>
        <v>-432119.42652179848</v>
      </c>
      <c r="U220" s="171">
        <v>1319498.9639067713</v>
      </c>
      <c r="V220" s="210">
        <f t="shared" si="18"/>
        <v>887379.53738497279</v>
      </c>
      <c r="W220" s="210">
        <v>654079.65157968435</v>
      </c>
      <c r="X220" s="30">
        <f t="shared" si="17"/>
        <v>1541459.188964657</v>
      </c>
      <c r="Y220" s="100">
        <f t="shared" si="19"/>
        <v>508.22920836289381</v>
      </c>
      <c r="Z220" s="355">
        <v>11</v>
      </c>
    </row>
    <row r="221" spans="1:26" s="174" customFormat="1">
      <c r="A221" s="100">
        <v>687</v>
      </c>
      <c r="B221" s="95" t="s">
        <v>219</v>
      </c>
      <c r="C221" s="96">
        <v>1513</v>
      </c>
      <c r="D221" s="96">
        <v>1500445.5999999999</v>
      </c>
      <c r="E221" s="96">
        <v>1050353.8320477032</v>
      </c>
      <c r="F221" s="96">
        <v>2550799.4320477033</v>
      </c>
      <c r="G221" s="165">
        <v>1359.93</v>
      </c>
      <c r="H221" s="166">
        <v>2057574.09</v>
      </c>
      <c r="I221" s="166">
        <v>493225.34204770322</v>
      </c>
      <c r="J221" s="405">
        <f t="shared" si="15"/>
        <v>0.19336108352970624</v>
      </c>
      <c r="K221" s="168">
        <v>491438.79486799997</v>
      </c>
      <c r="L221" s="168">
        <v>0</v>
      </c>
      <c r="M221" s="168">
        <v>18638.969553243023</v>
      </c>
      <c r="N221" s="168">
        <v>16500.492206865136</v>
      </c>
      <c r="O221" s="168">
        <v>0</v>
      </c>
      <c r="P221" s="169">
        <v>-106839.16</v>
      </c>
      <c r="Q221" s="169">
        <v>-184051.24712608245</v>
      </c>
      <c r="R221" s="169">
        <v>-280279.81793716457</v>
      </c>
      <c r="S221" s="170">
        <v>2193.85</v>
      </c>
      <c r="T221" s="31">
        <f t="shared" si="16"/>
        <v>450827.22361256427</v>
      </c>
      <c r="U221" s="171">
        <v>-31304.543049172666</v>
      </c>
      <c r="V221" s="210">
        <f t="shared" si="18"/>
        <v>419522.68056339159</v>
      </c>
      <c r="W221" s="210">
        <v>379778.99457231507</v>
      </c>
      <c r="X221" s="30">
        <f t="shared" si="17"/>
        <v>799301.67513570667</v>
      </c>
      <c r="Y221" s="100">
        <f t="shared" si="19"/>
        <v>528.28927636200046</v>
      </c>
      <c r="Z221" s="355">
        <v>11</v>
      </c>
    </row>
    <row r="222" spans="1:26" s="174" customFormat="1">
      <c r="A222" s="100">
        <v>689</v>
      </c>
      <c r="B222" s="95" t="s">
        <v>220</v>
      </c>
      <c r="C222" s="96">
        <v>3092</v>
      </c>
      <c r="D222" s="96">
        <v>2760071.35</v>
      </c>
      <c r="E222" s="96">
        <v>766744.66617565043</v>
      </c>
      <c r="F222" s="96">
        <v>3526816.0161756505</v>
      </c>
      <c r="G222" s="165">
        <v>1359.93</v>
      </c>
      <c r="H222" s="166">
        <v>4204903.5600000005</v>
      </c>
      <c r="I222" s="166">
        <v>-678087.54382435</v>
      </c>
      <c r="J222" s="405">
        <f t="shared" si="15"/>
        <v>-0.19226620858993465</v>
      </c>
      <c r="K222" s="168">
        <v>308514.60254400002</v>
      </c>
      <c r="L222" s="168">
        <v>0</v>
      </c>
      <c r="M222" s="168">
        <v>36754.906797594027</v>
      </c>
      <c r="N222" s="168">
        <v>45245.86157825886</v>
      </c>
      <c r="O222" s="168">
        <v>0</v>
      </c>
      <c r="P222" s="169">
        <v>-197187.86</v>
      </c>
      <c r="Q222" s="169">
        <v>1478680.7573115446</v>
      </c>
      <c r="R222" s="169">
        <v>1022459.7179055756</v>
      </c>
      <c r="S222" s="170">
        <v>4483.3999999999996</v>
      </c>
      <c r="T222" s="31">
        <f t="shared" si="16"/>
        <v>2020863.8423126228</v>
      </c>
      <c r="U222" s="171">
        <v>434703.170807908</v>
      </c>
      <c r="V222" s="210">
        <f t="shared" si="18"/>
        <v>2455567.0131205306</v>
      </c>
      <c r="W222" s="210">
        <v>601529.62302269239</v>
      </c>
      <c r="X222" s="30">
        <f t="shared" si="17"/>
        <v>3057096.6361432229</v>
      </c>
      <c r="Y222" s="100">
        <f t="shared" si="19"/>
        <v>988.71171932187031</v>
      </c>
      <c r="Z222" s="355">
        <v>9</v>
      </c>
    </row>
    <row r="223" spans="1:26" s="174" customFormat="1">
      <c r="A223" s="100">
        <v>691</v>
      </c>
      <c r="B223" s="95" t="s">
        <v>221</v>
      </c>
      <c r="C223" s="96">
        <v>2690</v>
      </c>
      <c r="D223" s="96">
        <v>4688127</v>
      </c>
      <c r="E223" s="96">
        <v>580545.82030558435</v>
      </c>
      <c r="F223" s="96">
        <v>5268672.820305584</v>
      </c>
      <c r="G223" s="165">
        <v>1359.93</v>
      </c>
      <c r="H223" s="166">
        <v>3658211.7</v>
      </c>
      <c r="I223" s="166">
        <v>1610461.1203055838</v>
      </c>
      <c r="J223" s="405">
        <f t="shared" si="15"/>
        <v>0.30566732367567601</v>
      </c>
      <c r="K223" s="168">
        <v>307890.83640000003</v>
      </c>
      <c r="L223" s="168">
        <v>0</v>
      </c>
      <c r="M223" s="168">
        <v>32154.664046934733</v>
      </c>
      <c r="N223" s="168">
        <v>41356.670122767253</v>
      </c>
      <c r="O223" s="168">
        <v>0</v>
      </c>
      <c r="P223" s="169">
        <v>-132688.05500000002</v>
      </c>
      <c r="Q223" s="169">
        <v>538032.02669340617</v>
      </c>
      <c r="R223" s="169">
        <v>55127.68437012424</v>
      </c>
      <c r="S223" s="170">
        <v>3900.5</v>
      </c>
      <c r="T223" s="31">
        <f t="shared" si="16"/>
        <v>2456235.4469388165</v>
      </c>
      <c r="U223" s="171">
        <v>1795427.3401665534</v>
      </c>
      <c r="V223" s="210">
        <f t="shared" si="18"/>
        <v>4251662.7871053703</v>
      </c>
      <c r="W223" s="210">
        <v>563950.97384333471</v>
      </c>
      <c r="X223" s="30">
        <f t="shared" si="17"/>
        <v>4815613.7609487046</v>
      </c>
      <c r="Y223" s="100">
        <f t="shared" si="19"/>
        <v>1790.1909892002618</v>
      </c>
      <c r="Z223" s="355">
        <v>17</v>
      </c>
    </row>
    <row r="224" spans="1:26" s="174" customFormat="1">
      <c r="A224" s="100">
        <v>694</v>
      </c>
      <c r="B224" s="95" t="s">
        <v>222</v>
      </c>
      <c r="C224" s="96">
        <v>28521</v>
      </c>
      <c r="D224" s="96">
        <v>41256905.509999998</v>
      </c>
      <c r="E224" s="96">
        <v>5291632.2090041228</v>
      </c>
      <c r="F224" s="96">
        <v>46548537.719004124</v>
      </c>
      <c r="G224" s="165">
        <v>1359.93</v>
      </c>
      <c r="H224" s="166">
        <v>38786563.530000001</v>
      </c>
      <c r="I224" s="166">
        <v>7761974.1890041232</v>
      </c>
      <c r="J224" s="405">
        <f t="shared" si="15"/>
        <v>0.16675011867956452</v>
      </c>
      <c r="K224" s="168">
        <v>0</v>
      </c>
      <c r="L224" s="168">
        <v>0</v>
      </c>
      <c r="M224" s="168">
        <v>344324.040913267</v>
      </c>
      <c r="N224" s="168">
        <v>533740.89786189666</v>
      </c>
      <c r="O224" s="168">
        <v>0</v>
      </c>
      <c r="P224" s="169">
        <v>-3014730.06</v>
      </c>
      <c r="Q224" s="169">
        <v>182336.14887084407</v>
      </c>
      <c r="R224" s="169">
        <v>1703642.2988672403</v>
      </c>
      <c r="S224" s="170">
        <v>41355.449999999997</v>
      </c>
      <c r="T224" s="31">
        <f t="shared" si="16"/>
        <v>7552642.965517371</v>
      </c>
      <c r="U224" s="171">
        <v>2205258.0618360247</v>
      </c>
      <c r="V224" s="210">
        <f t="shared" si="18"/>
        <v>9757901.0273533948</v>
      </c>
      <c r="W224" s="210">
        <v>4429624.87106172</v>
      </c>
      <c r="X224" s="30">
        <f t="shared" si="17"/>
        <v>14187525.898415115</v>
      </c>
      <c r="Y224" s="100">
        <f t="shared" si="19"/>
        <v>497.44139049875935</v>
      </c>
      <c r="Z224" s="355">
        <v>5</v>
      </c>
    </row>
    <row r="225" spans="1:26" s="174" customFormat="1">
      <c r="A225" s="100">
        <v>697</v>
      </c>
      <c r="B225" s="95" t="s">
        <v>223</v>
      </c>
      <c r="C225" s="96">
        <v>1210</v>
      </c>
      <c r="D225" s="96">
        <v>1142192.5</v>
      </c>
      <c r="E225" s="96">
        <v>750718.10547649616</v>
      </c>
      <c r="F225" s="96">
        <v>1892910.6054764963</v>
      </c>
      <c r="G225" s="165">
        <v>1359.93</v>
      </c>
      <c r="H225" s="166">
        <v>1645515.3</v>
      </c>
      <c r="I225" s="166">
        <v>247395.30547649623</v>
      </c>
      <c r="J225" s="405">
        <f t="shared" si="15"/>
        <v>0.13069571524441864</v>
      </c>
      <c r="K225" s="168">
        <v>119396.12200999999</v>
      </c>
      <c r="L225" s="168">
        <v>0</v>
      </c>
      <c r="M225" s="168">
        <v>10307.197248265411</v>
      </c>
      <c r="N225" s="168">
        <v>24022.676980137796</v>
      </c>
      <c r="O225" s="168">
        <v>0</v>
      </c>
      <c r="P225" s="169">
        <v>-58144.195</v>
      </c>
      <c r="Q225" s="169">
        <v>-130762.00988030998</v>
      </c>
      <c r="R225" s="169">
        <v>-75527.227030838651</v>
      </c>
      <c r="S225" s="170">
        <v>1754.5</v>
      </c>
      <c r="T225" s="31">
        <f t="shared" si="16"/>
        <v>138442.36980375077</v>
      </c>
      <c r="U225" s="171">
        <v>341734.49183355772</v>
      </c>
      <c r="V225" s="210">
        <f t="shared" si="18"/>
        <v>480176.8616373085</v>
      </c>
      <c r="W225" s="210">
        <v>292252.11919006961</v>
      </c>
      <c r="X225" s="30">
        <f t="shared" si="17"/>
        <v>772428.98082737811</v>
      </c>
      <c r="Y225" s="100">
        <f t="shared" si="19"/>
        <v>638.37105853502328</v>
      </c>
      <c r="Z225" s="355">
        <v>18</v>
      </c>
    </row>
    <row r="226" spans="1:26" s="174" customFormat="1">
      <c r="A226" s="100">
        <v>698</v>
      </c>
      <c r="B226" s="95" t="s">
        <v>224</v>
      </c>
      <c r="C226" s="96">
        <v>64180</v>
      </c>
      <c r="D226" s="96">
        <v>97212815.439999998</v>
      </c>
      <c r="E226" s="96">
        <v>15533273.230238874</v>
      </c>
      <c r="F226" s="96">
        <v>112746088.67023887</v>
      </c>
      <c r="G226" s="165">
        <v>1359.93</v>
      </c>
      <c r="H226" s="166">
        <v>87280307.400000006</v>
      </c>
      <c r="I226" s="166">
        <v>25465781.270238861</v>
      </c>
      <c r="J226" s="405">
        <f t="shared" si="15"/>
        <v>0.22586842320287925</v>
      </c>
      <c r="K226" s="168">
        <v>0</v>
      </c>
      <c r="L226" s="168">
        <v>0</v>
      </c>
      <c r="M226" s="168">
        <v>803609.64223924384</v>
      </c>
      <c r="N226" s="168">
        <v>1315635.0611490447</v>
      </c>
      <c r="O226" s="168">
        <v>426138.49914341443</v>
      </c>
      <c r="P226" s="169">
        <v>-4865641.2763999999</v>
      </c>
      <c r="Q226" s="169">
        <v>-18309719.873889558</v>
      </c>
      <c r="R226" s="169">
        <v>-11865842.428295489</v>
      </c>
      <c r="S226" s="170">
        <v>93061</v>
      </c>
      <c r="T226" s="31">
        <f t="shared" si="16"/>
        <v>-6936978.105814483</v>
      </c>
      <c r="U226" s="171">
        <v>19322521.180275664</v>
      </c>
      <c r="V226" s="210">
        <f t="shared" si="18"/>
        <v>12385543.074461181</v>
      </c>
      <c r="W226" s="210">
        <v>9733032.1539100371</v>
      </c>
      <c r="X226" s="30">
        <f t="shared" si="17"/>
        <v>22118575.228371218</v>
      </c>
      <c r="Y226" s="100">
        <f t="shared" si="19"/>
        <v>344.63345634732343</v>
      </c>
      <c r="Z226" s="355">
        <v>19</v>
      </c>
    </row>
    <row r="227" spans="1:26" s="174" customFormat="1">
      <c r="A227" s="100">
        <v>700</v>
      </c>
      <c r="B227" s="95" t="s">
        <v>225</v>
      </c>
      <c r="C227" s="96">
        <v>4913</v>
      </c>
      <c r="D227" s="96">
        <v>5727837.6699999999</v>
      </c>
      <c r="E227" s="96">
        <v>1525486.7453153238</v>
      </c>
      <c r="F227" s="96">
        <v>7253324.4153153235</v>
      </c>
      <c r="G227" s="165">
        <v>1359.93</v>
      </c>
      <c r="H227" s="166">
        <v>6681336.0899999999</v>
      </c>
      <c r="I227" s="166">
        <v>571988.32531532366</v>
      </c>
      <c r="J227" s="405">
        <f t="shared" si="15"/>
        <v>7.885878151369817E-2</v>
      </c>
      <c r="K227" s="168">
        <v>23814.028298000001</v>
      </c>
      <c r="L227" s="168">
        <v>0</v>
      </c>
      <c r="M227" s="168">
        <v>36164.308808319038</v>
      </c>
      <c r="N227" s="168">
        <v>82701.215144627815</v>
      </c>
      <c r="O227" s="168">
        <v>0</v>
      </c>
      <c r="P227" s="169">
        <v>-269389.51</v>
      </c>
      <c r="Q227" s="169">
        <v>242837.30904163822</v>
      </c>
      <c r="R227" s="169">
        <v>508720.88065454521</v>
      </c>
      <c r="S227" s="170">
        <v>7123.8499999999995</v>
      </c>
      <c r="T227" s="31">
        <f t="shared" si="16"/>
        <v>1203960.4072624538</v>
      </c>
      <c r="U227" s="171">
        <v>-6019.9708674421609</v>
      </c>
      <c r="V227" s="210">
        <f t="shared" si="18"/>
        <v>1197940.4363950116</v>
      </c>
      <c r="W227" s="210">
        <v>825744.14730705891</v>
      </c>
      <c r="X227" s="30">
        <f t="shared" si="17"/>
        <v>2023684.5837020706</v>
      </c>
      <c r="Y227" s="100">
        <f t="shared" si="19"/>
        <v>411.9040471610158</v>
      </c>
      <c r="Z227" s="355">
        <v>9</v>
      </c>
    </row>
    <row r="228" spans="1:26" s="174" customFormat="1">
      <c r="A228" s="100">
        <v>702</v>
      </c>
      <c r="B228" s="95" t="s">
        <v>226</v>
      </c>
      <c r="C228" s="96">
        <v>4155</v>
      </c>
      <c r="D228" s="96">
        <v>4422642.83</v>
      </c>
      <c r="E228" s="96">
        <v>996615.18484189047</v>
      </c>
      <c r="F228" s="96">
        <v>5419258.0148418909</v>
      </c>
      <c r="G228" s="165">
        <v>1359.93</v>
      </c>
      <c r="H228" s="166">
        <v>5650509.1500000004</v>
      </c>
      <c r="I228" s="166">
        <v>-231251.13515810948</v>
      </c>
      <c r="J228" s="405">
        <f t="shared" si="15"/>
        <v>-4.2672102809051496E-2</v>
      </c>
      <c r="K228" s="168">
        <v>415393.2165000001</v>
      </c>
      <c r="L228" s="168">
        <v>0</v>
      </c>
      <c r="M228" s="168">
        <v>50034.034537483967</v>
      </c>
      <c r="N228" s="168">
        <v>67738.942796267351</v>
      </c>
      <c r="O228" s="168">
        <v>0</v>
      </c>
      <c r="P228" s="169">
        <v>-213318.42999999996</v>
      </c>
      <c r="Q228" s="169">
        <v>595501.04167854588</v>
      </c>
      <c r="R228" s="169">
        <v>219068.59101016991</v>
      </c>
      <c r="S228" s="170">
        <v>6024.75</v>
      </c>
      <c r="T228" s="31">
        <f t="shared" si="16"/>
        <v>909191.01136435778</v>
      </c>
      <c r="U228" s="171">
        <v>874075.13823561161</v>
      </c>
      <c r="V228" s="210">
        <f t="shared" si="18"/>
        <v>1783266.1495999694</v>
      </c>
      <c r="W228" s="210">
        <v>897163.33158806455</v>
      </c>
      <c r="X228" s="30">
        <f t="shared" si="17"/>
        <v>2680429.4811880337</v>
      </c>
      <c r="Y228" s="100">
        <f t="shared" si="19"/>
        <v>645.10938175403942</v>
      </c>
      <c r="Z228" s="355">
        <v>6</v>
      </c>
    </row>
    <row r="229" spans="1:26" s="174" customFormat="1">
      <c r="A229" s="100">
        <v>704</v>
      </c>
      <c r="B229" s="95" t="s">
        <v>227</v>
      </c>
      <c r="C229" s="96">
        <v>6379</v>
      </c>
      <c r="D229" s="96">
        <v>11779340.07</v>
      </c>
      <c r="E229" s="96">
        <v>703499.77397692227</v>
      </c>
      <c r="F229" s="96">
        <v>12482839.843976922</v>
      </c>
      <c r="G229" s="165">
        <v>1359.93</v>
      </c>
      <c r="H229" s="166">
        <v>8674993.4700000007</v>
      </c>
      <c r="I229" s="166">
        <v>3807846.3739769217</v>
      </c>
      <c r="J229" s="405">
        <f t="shared" si="15"/>
        <v>0.30504648153554903</v>
      </c>
      <c r="K229" s="168">
        <v>0</v>
      </c>
      <c r="L229" s="168">
        <v>0</v>
      </c>
      <c r="M229" s="168">
        <v>53417.945163579243</v>
      </c>
      <c r="N229" s="168">
        <v>133285.60156407839</v>
      </c>
      <c r="O229" s="168">
        <v>43378.751118716762</v>
      </c>
      <c r="P229" s="169">
        <v>-247324.9</v>
      </c>
      <c r="Q229" s="169">
        <v>454971.36601067602</v>
      </c>
      <c r="R229" s="169">
        <v>-5509.4448884603189</v>
      </c>
      <c r="S229" s="170">
        <v>9249.5499999999993</v>
      </c>
      <c r="T229" s="31">
        <f t="shared" si="16"/>
        <v>4249315.2429455118</v>
      </c>
      <c r="U229" s="171">
        <v>1148253.7514396035</v>
      </c>
      <c r="V229" s="210">
        <f t="shared" si="18"/>
        <v>5397568.9943851158</v>
      </c>
      <c r="W229" s="210">
        <v>863442.74810841493</v>
      </c>
      <c r="X229" s="30">
        <f t="shared" si="17"/>
        <v>6261011.7424935307</v>
      </c>
      <c r="Y229" s="100">
        <f t="shared" si="19"/>
        <v>981.50364359516084</v>
      </c>
      <c r="Z229" s="355">
        <v>2</v>
      </c>
    </row>
    <row r="230" spans="1:26" s="174" customFormat="1">
      <c r="A230" s="100">
        <v>707</v>
      </c>
      <c r="B230" s="95" t="s">
        <v>228</v>
      </c>
      <c r="C230" s="96">
        <v>2032</v>
      </c>
      <c r="D230" s="96">
        <v>1649055.3800000001</v>
      </c>
      <c r="E230" s="96">
        <v>797882.81917472614</v>
      </c>
      <c r="F230" s="96">
        <v>2446938.1991747264</v>
      </c>
      <c r="G230" s="165">
        <v>1359.93</v>
      </c>
      <c r="H230" s="166">
        <v>2763377.7600000002</v>
      </c>
      <c r="I230" s="166">
        <v>-316439.56082527386</v>
      </c>
      <c r="J230" s="405">
        <f t="shared" si="15"/>
        <v>-0.12932061828614991</v>
      </c>
      <c r="K230" s="168">
        <v>268646.603168</v>
      </c>
      <c r="L230" s="168">
        <v>0</v>
      </c>
      <c r="M230" s="168">
        <v>20293.181750930951</v>
      </c>
      <c r="N230" s="168">
        <v>40870.13639667297</v>
      </c>
      <c r="O230" s="168">
        <v>0</v>
      </c>
      <c r="P230" s="169">
        <v>-122982.92</v>
      </c>
      <c r="Q230" s="169">
        <v>120641.47269543461</v>
      </c>
      <c r="R230" s="169">
        <v>250001.08566486579</v>
      </c>
      <c r="S230" s="170">
        <v>2946.4</v>
      </c>
      <c r="T230" s="31">
        <f t="shared" si="16"/>
        <v>263976.3988506305</v>
      </c>
      <c r="U230" s="171">
        <v>1231829.6343562603</v>
      </c>
      <c r="V230" s="210">
        <f t="shared" si="18"/>
        <v>1495806.0332068908</v>
      </c>
      <c r="W230" s="210">
        <v>513773.67829051765</v>
      </c>
      <c r="X230" s="30">
        <f t="shared" si="17"/>
        <v>2009579.7114974083</v>
      </c>
      <c r="Y230" s="100">
        <f t="shared" si="19"/>
        <v>988.96639345344897</v>
      </c>
      <c r="Z230" s="355">
        <v>12</v>
      </c>
    </row>
    <row r="231" spans="1:26" s="174" customFormat="1">
      <c r="A231" s="100">
        <v>710</v>
      </c>
      <c r="B231" s="95" t="s">
        <v>229</v>
      </c>
      <c r="C231" s="96">
        <v>27484</v>
      </c>
      <c r="D231" s="96">
        <v>37523053.959999993</v>
      </c>
      <c r="E231" s="96">
        <v>11733907.710492935</v>
      </c>
      <c r="F231" s="96">
        <v>49256961.670492932</v>
      </c>
      <c r="G231" s="165">
        <v>1359.93</v>
      </c>
      <c r="H231" s="166">
        <v>37376316.120000005</v>
      </c>
      <c r="I231" s="166">
        <v>11880645.550492927</v>
      </c>
      <c r="J231" s="405">
        <f t="shared" si="15"/>
        <v>0.24119728760310347</v>
      </c>
      <c r="K231" s="168">
        <v>0</v>
      </c>
      <c r="L231" s="168">
        <v>0</v>
      </c>
      <c r="M231" s="168">
        <v>307045.50935920741</v>
      </c>
      <c r="N231" s="168">
        <v>333260.54288269603</v>
      </c>
      <c r="O231" s="168">
        <v>0</v>
      </c>
      <c r="P231" s="169">
        <v>-2034844.6187500001</v>
      </c>
      <c r="Q231" s="169">
        <v>-1876434.7318152732</v>
      </c>
      <c r="R231" s="169">
        <v>412923.11956884601</v>
      </c>
      <c r="S231" s="170">
        <v>39851.799999999996</v>
      </c>
      <c r="T231" s="31">
        <f t="shared" si="16"/>
        <v>9062447.1717384048</v>
      </c>
      <c r="U231" s="171">
        <v>8151505.5640347814</v>
      </c>
      <c r="V231" s="210">
        <f t="shared" si="18"/>
        <v>17213952.735773187</v>
      </c>
      <c r="W231" s="210">
        <v>4917898.5274014268</v>
      </c>
      <c r="X231" s="30">
        <f t="shared" si="17"/>
        <v>22131851.263174616</v>
      </c>
      <c r="Y231" s="100">
        <f t="shared" si="19"/>
        <v>805.26310810561108</v>
      </c>
      <c r="Z231" s="355">
        <v>1</v>
      </c>
    </row>
    <row r="232" spans="1:26" s="174" customFormat="1">
      <c r="A232" s="100">
        <v>729</v>
      </c>
      <c r="B232" s="95" t="s">
        <v>230</v>
      </c>
      <c r="C232" s="96">
        <v>9117</v>
      </c>
      <c r="D232" s="96">
        <v>11902814.84</v>
      </c>
      <c r="E232" s="96">
        <v>2248975.0589630185</v>
      </c>
      <c r="F232" s="96">
        <v>14151789.898963019</v>
      </c>
      <c r="G232" s="165">
        <v>1359.93</v>
      </c>
      <c r="H232" s="166">
        <v>12398481.810000001</v>
      </c>
      <c r="I232" s="166">
        <v>1753308.0889630187</v>
      </c>
      <c r="J232" s="405">
        <f t="shared" si="15"/>
        <v>0.12389302706447708</v>
      </c>
      <c r="K232" s="168">
        <v>436005.36039000005</v>
      </c>
      <c r="L232" s="168">
        <v>0</v>
      </c>
      <c r="M232" s="168">
        <v>108471.97132603485</v>
      </c>
      <c r="N232" s="168">
        <v>131335.19088067758</v>
      </c>
      <c r="O232" s="168">
        <v>0</v>
      </c>
      <c r="P232" s="169">
        <v>-629011.44500000007</v>
      </c>
      <c r="Q232" s="169">
        <v>-2235.4910099561166</v>
      </c>
      <c r="R232" s="169">
        <v>199038.06417472914</v>
      </c>
      <c r="S232" s="170">
        <v>13219.65</v>
      </c>
      <c r="T232" s="31">
        <f t="shared" si="16"/>
        <v>2010131.3897245042</v>
      </c>
      <c r="U232" s="171">
        <v>4572390.3591183471</v>
      </c>
      <c r="V232" s="210">
        <f t="shared" si="18"/>
        <v>6582521.7488428513</v>
      </c>
      <c r="W232" s="210">
        <v>1907455.8132115409</v>
      </c>
      <c r="X232" s="30">
        <f t="shared" si="17"/>
        <v>8489977.562054392</v>
      </c>
      <c r="Y232" s="100">
        <f t="shared" si="19"/>
        <v>931.22491631615571</v>
      </c>
      <c r="Z232" s="355">
        <v>13</v>
      </c>
    </row>
    <row r="233" spans="1:26" s="174" customFormat="1">
      <c r="A233" s="100">
        <v>732</v>
      </c>
      <c r="B233" s="95" t="s">
        <v>231</v>
      </c>
      <c r="C233" s="96">
        <v>3416</v>
      </c>
      <c r="D233" s="96">
        <v>2938498.91</v>
      </c>
      <c r="E233" s="96">
        <v>3351466.0939170909</v>
      </c>
      <c r="F233" s="96">
        <v>6289965.0039170906</v>
      </c>
      <c r="G233" s="165">
        <v>1359.93</v>
      </c>
      <c r="H233" s="166">
        <v>4645520.88</v>
      </c>
      <c r="I233" s="166">
        <v>1644444.1239170907</v>
      </c>
      <c r="J233" s="405">
        <f t="shared" si="15"/>
        <v>0.26143931212542665</v>
      </c>
      <c r="K233" s="168">
        <v>1126090.7469279999</v>
      </c>
      <c r="L233" s="168">
        <v>0</v>
      </c>
      <c r="M233" s="168">
        <v>40665.908481572231</v>
      </c>
      <c r="N233" s="168">
        <v>51831.59244268154</v>
      </c>
      <c r="O233" s="168">
        <v>0</v>
      </c>
      <c r="P233" s="169">
        <v>-172778.08999999997</v>
      </c>
      <c r="Q233" s="169">
        <v>-604844.44520688534</v>
      </c>
      <c r="R233" s="169">
        <v>579434.21842443536</v>
      </c>
      <c r="S233" s="170">
        <v>4953.2</v>
      </c>
      <c r="T233" s="31">
        <f t="shared" si="16"/>
        <v>2669797.2549868943</v>
      </c>
      <c r="U233" s="171">
        <v>1179060.3429282191</v>
      </c>
      <c r="V233" s="210">
        <f t="shared" si="18"/>
        <v>3848857.5979151134</v>
      </c>
      <c r="W233" s="210">
        <v>756257.54518919473</v>
      </c>
      <c r="X233" s="30">
        <f t="shared" si="17"/>
        <v>4605115.1431043083</v>
      </c>
      <c r="Y233" s="100">
        <f t="shared" si="19"/>
        <v>1348.1016226886147</v>
      </c>
      <c r="Z233" s="355">
        <v>19</v>
      </c>
    </row>
    <row r="234" spans="1:26" s="174" customFormat="1">
      <c r="A234" s="100">
        <v>734</v>
      </c>
      <c r="B234" s="95" t="s">
        <v>232</v>
      </c>
      <c r="C234" s="96">
        <v>51400</v>
      </c>
      <c r="D234" s="96">
        <v>68043922.849999994</v>
      </c>
      <c r="E234" s="96">
        <v>12380421.311598388</v>
      </c>
      <c r="F234" s="96">
        <v>80424344.161598384</v>
      </c>
      <c r="G234" s="165">
        <v>1359.93</v>
      </c>
      <c r="H234" s="166">
        <v>69900402</v>
      </c>
      <c r="I234" s="166">
        <v>10523942.161598384</v>
      </c>
      <c r="J234" s="405">
        <f t="shared" si="15"/>
        <v>0.13085518161581025</v>
      </c>
      <c r="K234" s="168">
        <v>0</v>
      </c>
      <c r="L234" s="168">
        <v>0</v>
      </c>
      <c r="M234" s="168">
        <v>575345.64027392084</v>
      </c>
      <c r="N234" s="168">
        <v>908770.55689866119</v>
      </c>
      <c r="O234" s="168">
        <v>0</v>
      </c>
      <c r="P234" s="169">
        <v>-3699681.8461500001</v>
      </c>
      <c r="Q234" s="169">
        <v>-3196452.2279215986</v>
      </c>
      <c r="R234" s="169">
        <v>-164855.49441304526</v>
      </c>
      <c r="S234" s="170">
        <v>74530</v>
      </c>
      <c r="T234" s="31">
        <f t="shared" si="16"/>
        <v>5021598.7902863221</v>
      </c>
      <c r="U234" s="171">
        <v>16342234.771523811</v>
      </c>
      <c r="V234" s="210">
        <f t="shared" si="18"/>
        <v>21363833.561810132</v>
      </c>
      <c r="W234" s="210">
        <v>9271176.6030976884</v>
      </c>
      <c r="X234" s="30">
        <f t="shared" si="17"/>
        <v>30635010.164907821</v>
      </c>
      <c r="Y234" s="100">
        <f t="shared" si="19"/>
        <v>596.01187091260351</v>
      </c>
      <c r="Z234" s="355">
        <v>2</v>
      </c>
    </row>
    <row r="235" spans="1:26" s="174" customFormat="1">
      <c r="A235" s="100">
        <v>738</v>
      </c>
      <c r="B235" s="95" t="s">
        <v>233</v>
      </c>
      <c r="C235" s="96">
        <v>2959</v>
      </c>
      <c r="D235" s="96">
        <v>4183847.0199999996</v>
      </c>
      <c r="E235" s="96">
        <v>536909.15922977263</v>
      </c>
      <c r="F235" s="96">
        <v>4720756.1792297717</v>
      </c>
      <c r="G235" s="165">
        <v>1359.93</v>
      </c>
      <c r="H235" s="166">
        <v>4024032.87</v>
      </c>
      <c r="I235" s="166">
        <v>696723.30922977161</v>
      </c>
      <c r="J235" s="405">
        <f t="shared" si="15"/>
        <v>0.14758722602433738</v>
      </c>
      <c r="K235" s="168">
        <v>0</v>
      </c>
      <c r="L235" s="168">
        <v>0</v>
      </c>
      <c r="M235" s="168">
        <v>22113.839601483422</v>
      </c>
      <c r="N235" s="168">
        <v>30505.27408077224</v>
      </c>
      <c r="O235" s="168">
        <v>0</v>
      </c>
      <c r="P235" s="169">
        <v>-143768.96999999997</v>
      </c>
      <c r="Q235" s="169">
        <v>48497.464560992346</v>
      </c>
      <c r="R235" s="169">
        <v>-5785.8933444046088</v>
      </c>
      <c r="S235" s="170">
        <v>4290.55</v>
      </c>
      <c r="T235" s="31">
        <f t="shared" si="16"/>
        <v>652575.57412861497</v>
      </c>
      <c r="U235" s="171">
        <v>932036.75857254537</v>
      </c>
      <c r="V235" s="210">
        <f t="shared" si="18"/>
        <v>1584612.3327011603</v>
      </c>
      <c r="W235" s="210">
        <v>576426.38354015863</v>
      </c>
      <c r="X235" s="30">
        <f t="shared" si="17"/>
        <v>2161038.7162413187</v>
      </c>
      <c r="Y235" s="100">
        <f t="shared" si="19"/>
        <v>730.3273796016623</v>
      </c>
      <c r="Z235" s="355">
        <v>2</v>
      </c>
    </row>
    <row r="236" spans="1:26" s="174" customFormat="1">
      <c r="A236" s="100">
        <v>739</v>
      </c>
      <c r="B236" s="95" t="s">
        <v>234</v>
      </c>
      <c r="C236" s="96">
        <v>3261</v>
      </c>
      <c r="D236" s="96">
        <v>3579419.03</v>
      </c>
      <c r="E236" s="96">
        <v>758163.07734304934</v>
      </c>
      <c r="F236" s="96">
        <v>4337582.1073430488</v>
      </c>
      <c r="G236" s="165">
        <v>1359.93</v>
      </c>
      <c r="H236" s="166">
        <v>4434731.7300000004</v>
      </c>
      <c r="I236" s="166">
        <v>-97149.622656951658</v>
      </c>
      <c r="J236" s="405">
        <f t="shared" si="15"/>
        <v>-2.2397183558205861E-2</v>
      </c>
      <c r="K236" s="168">
        <v>119875.438304</v>
      </c>
      <c r="L236" s="168">
        <v>0</v>
      </c>
      <c r="M236" s="168">
        <v>34873.695429115971</v>
      </c>
      <c r="N236" s="168">
        <v>64754.593582013229</v>
      </c>
      <c r="O236" s="168">
        <v>0</v>
      </c>
      <c r="P236" s="169">
        <v>-178213.76499999998</v>
      </c>
      <c r="Q236" s="169">
        <v>1487130.9457899807</v>
      </c>
      <c r="R236" s="169">
        <v>1236713.0197413699</v>
      </c>
      <c r="S236" s="170">
        <v>4728.45</v>
      </c>
      <c r="T236" s="31">
        <f t="shared" si="16"/>
        <v>2672712.7551895282</v>
      </c>
      <c r="U236" s="171">
        <v>851472.41406119638</v>
      </c>
      <c r="V236" s="210">
        <f t="shared" si="18"/>
        <v>3524185.1692507248</v>
      </c>
      <c r="W236" s="210">
        <v>720563.80663312483</v>
      </c>
      <c r="X236" s="30">
        <f t="shared" si="17"/>
        <v>4244748.9758838499</v>
      </c>
      <c r="Y236" s="100">
        <f t="shared" si="19"/>
        <v>1301.6709524329499</v>
      </c>
      <c r="Z236" s="355">
        <v>9</v>
      </c>
    </row>
    <row r="237" spans="1:26" s="174" customFormat="1">
      <c r="A237" s="100">
        <v>740</v>
      </c>
      <c r="B237" s="95" t="s">
        <v>235</v>
      </c>
      <c r="C237" s="96">
        <v>32547</v>
      </c>
      <c r="D237" s="96">
        <v>36268192.829999998</v>
      </c>
      <c r="E237" s="96">
        <v>8540909.5539023336</v>
      </c>
      <c r="F237" s="96">
        <v>44809102.383902334</v>
      </c>
      <c r="G237" s="165">
        <v>1359.93</v>
      </c>
      <c r="H237" s="166">
        <v>44261641.710000001</v>
      </c>
      <c r="I237" s="166">
        <v>547460.67390233278</v>
      </c>
      <c r="J237" s="405">
        <f t="shared" si="15"/>
        <v>1.2217621973588295E-2</v>
      </c>
      <c r="K237" s="168">
        <v>733290.28921200009</v>
      </c>
      <c r="L237" s="168">
        <v>0</v>
      </c>
      <c r="M237" s="168">
        <v>425547.70075712644</v>
      </c>
      <c r="N237" s="168">
        <v>603886.93267422472</v>
      </c>
      <c r="O237" s="168">
        <v>0</v>
      </c>
      <c r="P237" s="169">
        <v>-2710132.6399999997</v>
      </c>
      <c r="Q237" s="169">
        <v>-2020804.7409270357</v>
      </c>
      <c r="R237" s="169">
        <v>228095.99623139377</v>
      </c>
      <c r="S237" s="170">
        <v>47193.15</v>
      </c>
      <c r="T237" s="31">
        <f t="shared" si="16"/>
        <v>-2145462.6381499576</v>
      </c>
      <c r="U237" s="171">
        <v>8026895.6250426732</v>
      </c>
      <c r="V237" s="210">
        <f t="shared" si="18"/>
        <v>5881432.9868927151</v>
      </c>
      <c r="W237" s="210">
        <v>6174783.8455134043</v>
      </c>
      <c r="X237" s="30">
        <f t="shared" si="17"/>
        <v>12056216.832406119</v>
      </c>
      <c r="Y237" s="100">
        <f t="shared" si="19"/>
        <v>370.42482663244289</v>
      </c>
      <c r="Z237" s="355">
        <v>10</v>
      </c>
    </row>
    <row r="238" spans="1:26" s="174" customFormat="1">
      <c r="A238" s="100">
        <v>742</v>
      </c>
      <c r="B238" s="95" t="s">
        <v>236</v>
      </c>
      <c r="C238" s="96">
        <v>1009</v>
      </c>
      <c r="D238" s="96">
        <v>978959.89</v>
      </c>
      <c r="E238" s="96">
        <v>964980.27278476185</v>
      </c>
      <c r="F238" s="96">
        <v>1943940.1627847617</v>
      </c>
      <c r="G238" s="165">
        <v>1359.93</v>
      </c>
      <c r="H238" s="166">
        <v>1372169.37</v>
      </c>
      <c r="I238" s="166">
        <v>571770.79278476164</v>
      </c>
      <c r="J238" s="405">
        <f t="shared" si="15"/>
        <v>0.29412983163313017</v>
      </c>
      <c r="K238" s="168">
        <v>360251.73147399997</v>
      </c>
      <c r="L238" s="168">
        <v>0</v>
      </c>
      <c r="M238" s="168">
        <v>11566.803746048725</v>
      </c>
      <c r="N238" s="168">
        <v>11150.718675626458</v>
      </c>
      <c r="O238" s="168">
        <v>0</v>
      </c>
      <c r="P238" s="169">
        <v>-46228.46</v>
      </c>
      <c r="Q238" s="169">
        <v>-161407.18414677025</v>
      </c>
      <c r="R238" s="169">
        <v>123525.4114653835</v>
      </c>
      <c r="S238" s="170">
        <v>1463.05</v>
      </c>
      <c r="T238" s="31">
        <f t="shared" si="16"/>
        <v>872092.86399904999</v>
      </c>
      <c r="U238" s="171">
        <v>-49038.142366672786</v>
      </c>
      <c r="V238" s="210">
        <f t="shared" si="18"/>
        <v>823054.72163237724</v>
      </c>
      <c r="W238" s="210">
        <v>228394.51439176447</v>
      </c>
      <c r="X238" s="30">
        <f t="shared" si="17"/>
        <v>1051449.2360241418</v>
      </c>
      <c r="Y238" s="100">
        <f t="shared" si="19"/>
        <v>1042.0706006185746</v>
      </c>
      <c r="Z238" s="355">
        <v>19</v>
      </c>
    </row>
    <row r="239" spans="1:26" s="174" customFormat="1">
      <c r="A239" s="100">
        <v>743</v>
      </c>
      <c r="B239" s="95" t="s">
        <v>237</v>
      </c>
      <c r="C239" s="96">
        <v>64736</v>
      </c>
      <c r="D239" s="96">
        <v>101820919.19</v>
      </c>
      <c r="E239" s="96">
        <v>8618233.9867085591</v>
      </c>
      <c r="F239" s="96">
        <v>110439153.17670855</v>
      </c>
      <c r="G239" s="165">
        <v>1359.93</v>
      </c>
      <c r="H239" s="166">
        <v>88036428.480000004</v>
      </c>
      <c r="I239" s="166">
        <v>22402724.696708545</v>
      </c>
      <c r="J239" s="405">
        <f t="shared" si="15"/>
        <v>0.20285129007520539</v>
      </c>
      <c r="K239" s="168">
        <v>0</v>
      </c>
      <c r="L239" s="168">
        <v>0</v>
      </c>
      <c r="M239" s="168">
        <v>934099.76003974874</v>
      </c>
      <c r="N239" s="168">
        <v>1327483.6358699545</v>
      </c>
      <c r="O239" s="168">
        <v>491057.37348320876</v>
      </c>
      <c r="P239" s="169">
        <v>-5377640.0803500004</v>
      </c>
      <c r="Q239" s="169">
        <v>-5497885.2655691179</v>
      </c>
      <c r="R239" s="169">
        <v>-2689306.917071817</v>
      </c>
      <c r="S239" s="170">
        <v>93867.199999999997</v>
      </c>
      <c r="T239" s="31">
        <f t="shared" si="16"/>
        <v>11684400.403110521</v>
      </c>
      <c r="U239" s="171">
        <v>11856680.332388343</v>
      </c>
      <c r="V239" s="210">
        <f t="shared" si="18"/>
        <v>23541080.735498864</v>
      </c>
      <c r="W239" s="210">
        <v>9864181.8082929309</v>
      </c>
      <c r="X239" s="30">
        <f t="shared" si="17"/>
        <v>33405262.543791793</v>
      </c>
      <c r="Y239" s="100">
        <f t="shared" si="19"/>
        <v>516.02296317028845</v>
      </c>
      <c r="Z239" s="355">
        <v>14</v>
      </c>
    </row>
    <row r="240" spans="1:26" s="174" customFormat="1">
      <c r="A240" s="100">
        <v>746</v>
      </c>
      <c r="B240" s="95" t="s">
        <v>238</v>
      </c>
      <c r="C240" s="96">
        <v>4781</v>
      </c>
      <c r="D240" s="96">
        <v>11073835.479999999</v>
      </c>
      <c r="E240" s="96">
        <v>1116393.5197191611</v>
      </c>
      <c r="F240" s="96">
        <v>12190228.99971916</v>
      </c>
      <c r="G240" s="165">
        <v>1359.93</v>
      </c>
      <c r="H240" s="166">
        <v>6501825.3300000001</v>
      </c>
      <c r="I240" s="166">
        <v>5688403.6697191596</v>
      </c>
      <c r="J240" s="405">
        <f t="shared" si="15"/>
        <v>0.46663632568758223</v>
      </c>
      <c r="K240" s="168">
        <v>49876.510754000003</v>
      </c>
      <c r="L240" s="168">
        <v>0</v>
      </c>
      <c r="M240" s="168">
        <v>73130.54311209025</v>
      </c>
      <c r="N240" s="168">
        <v>93123.47803543706</v>
      </c>
      <c r="O240" s="168">
        <v>0</v>
      </c>
      <c r="P240" s="169">
        <v>-247574.47</v>
      </c>
      <c r="Q240" s="169">
        <v>-103915.72865544069</v>
      </c>
      <c r="R240" s="169">
        <v>-606658.27817700489</v>
      </c>
      <c r="S240" s="170">
        <v>6932.45</v>
      </c>
      <c r="T240" s="31">
        <f t="shared" si="16"/>
        <v>4953318.1747882413</v>
      </c>
      <c r="U240" s="171">
        <v>1377483.354065347</v>
      </c>
      <c r="V240" s="210">
        <f t="shared" si="18"/>
        <v>6330801.5288535878</v>
      </c>
      <c r="W240" s="210">
        <v>884652.37278995663</v>
      </c>
      <c r="X240" s="30">
        <f t="shared" si="17"/>
        <v>7215453.9016435444</v>
      </c>
      <c r="Y240" s="100">
        <f t="shared" si="19"/>
        <v>1509.1934535962234</v>
      </c>
      <c r="Z240" s="355">
        <v>17</v>
      </c>
    </row>
    <row r="241" spans="1:26" s="174" customFormat="1">
      <c r="A241" s="100">
        <v>747</v>
      </c>
      <c r="B241" s="95" t="s">
        <v>239</v>
      </c>
      <c r="C241" s="96">
        <v>1352</v>
      </c>
      <c r="D241" s="96">
        <v>1454054.04</v>
      </c>
      <c r="E241" s="96">
        <v>497766.41870469705</v>
      </c>
      <c r="F241" s="96">
        <v>1951820.458704697</v>
      </c>
      <c r="G241" s="165">
        <v>1359.93</v>
      </c>
      <c r="H241" s="166">
        <v>1838625.36</v>
      </c>
      <c r="I241" s="166">
        <v>113195.09870469687</v>
      </c>
      <c r="J241" s="405">
        <f t="shared" si="15"/>
        <v>5.7994626606085217E-2</v>
      </c>
      <c r="K241" s="168">
        <v>151904.63194400002</v>
      </c>
      <c r="L241" s="168">
        <v>0</v>
      </c>
      <c r="M241" s="168">
        <v>14265.196003220357</v>
      </c>
      <c r="N241" s="168">
        <v>13096.906509697763</v>
      </c>
      <c r="O241" s="168">
        <v>0</v>
      </c>
      <c r="P241" s="169">
        <v>-69979.634999999995</v>
      </c>
      <c r="Q241" s="169">
        <v>447558.96251326235</v>
      </c>
      <c r="R241" s="169">
        <v>365176.29474819027</v>
      </c>
      <c r="S241" s="170">
        <v>1960.3999999999999</v>
      </c>
      <c r="T241" s="31">
        <f t="shared" si="16"/>
        <v>1037177.8554230676</v>
      </c>
      <c r="U241" s="171">
        <v>467958.76915671577</v>
      </c>
      <c r="V241" s="210">
        <f t="shared" si="18"/>
        <v>1505136.6245797833</v>
      </c>
      <c r="W241" s="210">
        <v>332091.45069035207</v>
      </c>
      <c r="X241" s="30">
        <f t="shared" si="17"/>
        <v>1837228.0752701354</v>
      </c>
      <c r="Y241" s="100">
        <f t="shared" si="19"/>
        <v>1358.896505377319</v>
      </c>
      <c r="Z241" s="355">
        <v>4</v>
      </c>
    </row>
    <row r="242" spans="1:26" s="174" customFormat="1">
      <c r="A242" s="100">
        <v>748</v>
      </c>
      <c r="B242" s="95" t="s">
        <v>240</v>
      </c>
      <c r="C242" s="96">
        <v>5028</v>
      </c>
      <c r="D242" s="96">
        <v>9928435.0899999999</v>
      </c>
      <c r="E242" s="96">
        <v>1361175.5982660032</v>
      </c>
      <c r="F242" s="96">
        <v>11289610.688266004</v>
      </c>
      <c r="G242" s="165">
        <v>1359.93</v>
      </c>
      <c r="H242" s="166">
        <v>6837728.04</v>
      </c>
      <c r="I242" s="166">
        <v>4451882.6482660035</v>
      </c>
      <c r="J242" s="405">
        <f t="shared" si="15"/>
        <v>0.3943344700887802</v>
      </c>
      <c r="K242" s="168">
        <v>166356.059392</v>
      </c>
      <c r="L242" s="168">
        <v>0</v>
      </c>
      <c r="M242" s="168">
        <v>58219.452252959934</v>
      </c>
      <c r="N242" s="168">
        <v>74067.786923343461</v>
      </c>
      <c r="O242" s="168">
        <v>0</v>
      </c>
      <c r="P242" s="169">
        <v>-237764.96</v>
      </c>
      <c r="Q242" s="169">
        <v>-665206.94257305388</v>
      </c>
      <c r="R242" s="169">
        <v>-835144.89288000506</v>
      </c>
      <c r="S242" s="170">
        <v>7290.5999999999995</v>
      </c>
      <c r="T242" s="31">
        <f t="shared" si="16"/>
        <v>3019699.7513812482</v>
      </c>
      <c r="U242" s="171">
        <v>2699996.5033732494</v>
      </c>
      <c r="V242" s="210">
        <f t="shared" si="18"/>
        <v>5719696.2547544977</v>
      </c>
      <c r="W242" s="210">
        <v>968840.55877763103</v>
      </c>
      <c r="X242" s="30">
        <f t="shared" si="17"/>
        <v>6688536.8135321289</v>
      </c>
      <c r="Y242" s="100">
        <f t="shared" si="19"/>
        <v>1330.2579183635896</v>
      </c>
      <c r="Z242" s="355">
        <v>17</v>
      </c>
    </row>
    <row r="243" spans="1:26" s="174" customFormat="1">
      <c r="A243" s="100">
        <v>749</v>
      </c>
      <c r="B243" s="95" t="s">
        <v>241</v>
      </c>
      <c r="C243" s="96">
        <v>21293</v>
      </c>
      <c r="D243" s="96">
        <v>38318243.180000007</v>
      </c>
      <c r="E243" s="96">
        <v>2100156.4776946721</v>
      </c>
      <c r="F243" s="96">
        <v>40418399.657694682</v>
      </c>
      <c r="G243" s="165">
        <v>1359.93</v>
      </c>
      <c r="H243" s="166">
        <v>28956989.490000002</v>
      </c>
      <c r="I243" s="166">
        <v>11461410.16769468</v>
      </c>
      <c r="J243" s="405">
        <f t="shared" si="15"/>
        <v>0.2835691235863344</v>
      </c>
      <c r="K243" s="168">
        <v>0</v>
      </c>
      <c r="L243" s="168">
        <v>0</v>
      </c>
      <c r="M243" s="168">
        <v>211722.10788017578</v>
      </c>
      <c r="N243" s="168">
        <v>413135.09720463207</v>
      </c>
      <c r="O243" s="168">
        <v>0</v>
      </c>
      <c r="P243" s="169">
        <v>-1519461.17</v>
      </c>
      <c r="Q243" s="169">
        <v>-2397156.3534561843</v>
      </c>
      <c r="R243" s="169">
        <v>-2651579.1706958557</v>
      </c>
      <c r="S243" s="170">
        <v>30874.85</v>
      </c>
      <c r="T243" s="31">
        <f t="shared" si="16"/>
        <v>5548945.5286274478</v>
      </c>
      <c r="U243" s="171">
        <v>4632795.5907204514</v>
      </c>
      <c r="V243" s="210">
        <f t="shared" si="18"/>
        <v>10181741.1193479</v>
      </c>
      <c r="W243" s="210">
        <v>3104630.5908350735</v>
      </c>
      <c r="X243" s="30">
        <f t="shared" si="17"/>
        <v>13286371.710182974</v>
      </c>
      <c r="Y243" s="100">
        <f t="shared" si="19"/>
        <v>623.97838304527193</v>
      </c>
      <c r="Z243" s="355">
        <v>11</v>
      </c>
    </row>
    <row r="244" spans="1:26" s="174" customFormat="1">
      <c r="A244" s="100">
        <v>751</v>
      </c>
      <c r="B244" s="95" t="s">
        <v>242</v>
      </c>
      <c r="C244" s="96">
        <v>2904</v>
      </c>
      <c r="D244" s="96">
        <v>3824469.23</v>
      </c>
      <c r="E244" s="96">
        <v>1332060.5623247947</v>
      </c>
      <c r="F244" s="96">
        <v>5156529.7923247945</v>
      </c>
      <c r="G244" s="165">
        <v>1359.93</v>
      </c>
      <c r="H244" s="166">
        <v>3949236.72</v>
      </c>
      <c r="I244" s="166">
        <v>1207293.0723247943</v>
      </c>
      <c r="J244" s="405">
        <f t="shared" si="15"/>
        <v>0.23412898227055379</v>
      </c>
      <c r="K244" s="168">
        <v>140921.17670399998</v>
      </c>
      <c r="L244" s="168">
        <v>0</v>
      </c>
      <c r="M244" s="168">
        <v>21457.57229304043</v>
      </c>
      <c r="N244" s="168">
        <v>52909.780652440233</v>
      </c>
      <c r="O244" s="168">
        <v>0</v>
      </c>
      <c r="P244" s="169">
        <v>-124725.128</v>
      </c>
      <c r="Q244" s="169">
        <v>54004.000961878512</v>
      </c>
      <c r="R244" s="169">
        <v>-249822.7575788908</v>
      </c>
      <c r="S244" s="170">
        <v>4210.8</v>
      </c>
      <c r="T244" s="31">
        <f t="shared" si="16"/>
        <v>1106248.5173572625</v>
      </c>
      <c r="U244" s="171">
        <v>1306769.7286656615</v>
      </c>
      <c r="V244" s="210">
        <f t="shared" si="18"/>
        <v>2413018.2460229238</v>
      </c>
      <c r="W244" s="210">
        <v>534681.56973833241</v>
      </c>
      <c r="X244" s="30">
        <f t="shared" si="17"/>
        <v>2947699.815761256</v>
      </c>
      <c r="Y244" s="100">
        <f t="shared" si="19"/>
        <v>1015.0481459232975</v>
      </c>
      <c r="Z244" s="355">
        <v>19</v>
      </c>
    </row>
    <row r="245" spans="1:26" s="174" customFormat="1">
      <c r="A245" s="100">
        <v>753</v>
      </c>
      <c r="B245" s="95" t="s">
        <v>243</v>
      </c>
      <c r="C245" s="96">
        <v>22190</v>
      </c>
      <c r="D245" s="96">
        <v>37510877.359999999</v>
      </c>
      <c r="E245" s="96">
        <v>6520866.0946666021</v>
      </c>
      <c r="F245" s="96">
        <v>44031743.4546666</v>
      </c>
      <c r="G245" s="165">
        <v>1359.93</v>
      </c>
      <c r="H245" s="166">
        <v>30176846.700000003</v>
      </c>
      <c r="I245" s="166">
        <v>13854896.754666597</v>
      </c>
      <c r="J245" s="405">
        <f t="shared" si="15"/>
        <v>0.31465701032099874</v>
      </c>
      <c r="K245" s="168">
        <v>0</v>
      </c>
      <c r="L245" s="168">
        <v>0</v>
      </c>
      <c r="M245" s="168">
        <v>190410.65290461233</v>
      </c>
      <c r="N245" s="168">
        <v>361095.83234605752</v>
      </c>
      <c r="O245" s="168">
        <v>533646.26300648996</v>
      </c>
      <c r="P245" s="169">
        <v>-1404586.0699999998</v>
      </c>
      <c r="Q245" s="169">
        <v>5432032.9815578219</v>
      </c>
      <c r="R245" s="169">
        <v>3242585.9676854638</v>
      </c>
      <c r="S245" s="170">
        <v>32175.5</v>
      </c>
      <c r="T245" s="31">
        <f t="shared" si="16"/>
        <v>22242257.882167041</v>
      </c>
      <c r="U245" s="171">
        <v>-640178.84215566353</v>
      </c>
      <c r="V245" s="210">
        <f t="shared" si="18"/>
        <v>21602079.040011376</v>
      </c>
      <c r="W245" s="210">
        <v>2556119.4944076361</v>
      </c>
      <c r="X245" s="30">
        <f t="shared" si="17"/>
        <v>24158198.534419011</v>
      </c>
      <c r="Y245" s="100">
        <f t="shared" si="19"/>
        <v>1088.6975454898156</v>
      </c>
      <c r="Z245" s="355">
        <v>1</v>
      </c>
    </row>
    <row r="246" spans="1:26" s="174" customFormat="1">
      <c r="A246" s="100">
        <v>755</v>
      </c>
      <c r="B246" s="95" t="s">
        <v>244</v>
      </c>
      <c r="C246" s="96">
        <v>6198</v>
      </c>
      <c r="D246" s="96">
        <v>10162407.43</v>
      </c>
      <c r="E246" s="96">
        <v>1983020.4448833554</v>
      </c>
      <c r="F246" s="96">
        <v>12145427.874883356</v>
      </c>
      <c r="G246" s="165">
        <v>1359.93</v>
      </c>
      <c r="H246" s="166">
        <v>8428846.1400000006</v>
      </c>
      <c r="I246" s="166">
        <v>3716581.734883355</v>
      </c>
      <c r="J246" s="405">
        <f t="shared" si="15"/>
        <v>0.3060066531348159</v>
      </c>
      <c r="K246" s="168">
        <v>0</v>
      </c>
      <c r="L246" s="168">
        <v>0</v>
      </c>
      <c r="M246" s="168">
        <v>37422.848490767821</v>
      </c>
      <c r="N246" s="168">
        <v>111781.69925500749</v>
      </c>
      <c r="O246" s="168">
        <v>21556.273067137165</v>
      </c>
      <c r="P246" s="169">
        <v>-386910.94500000001</v>
      </c>
      <c r="Q246" s="169">
        <v>464360.05994844204</v>
      </c>
      <c r="R246" s="169">
        <v>836917.47642097028</v>
      </c>
      <c r="S246" s="170">
        <v>8987.1</v>
      </c>
      <c r="T246" s="31">
        <f t="shared" si="16"/>
        <v>4810696.2470656801</v>
      </c>
      <c r="U246" s="171">
        <v>126925.31855473503</v>
      </c>
      <c r="V246" s="210">
        <f t="shared" si="18"/>
        <v>4937621.5656204149</v>
      </c>
      <c r="W246" s="210">
        <v>934330.21455575642</v>
      </c>
      <c r="X246" s="30">
        <f t="shared" si="17"/>
        <v>5871951.7801761711</v>
      </c>
      <c r="Y246" s="100">
        <f t="shared" si="19"/>
        <v>947.39460796646836</v>
      </c>
      <c r="Z246" s="355">
        <v>1</v>
      </c>
    </row>
    <row r="247" spans="1:26" s="174" customFormat="1">
      <c r="A247" s="100">
        <v>758</v>
      </c>
      <c r="B247" s="95" t="s">
        <v>245</v>
      </c>
      <c r="C247" s="96">
        <v>8187</v>
      </c>
      <c r="D247" s="96">
        <v>10181098.449999999</v>
      </c>
      <c r="E247" s="96">
        <v>7511307.7638158929</v>
      </c>
      <c r="F247" s="96">
        <v>17692406.21381589</v>
      </c>
      <c r="G247" s="165">
        <v>1359.93</v>
      </c>
      <c r="H247" s="166">
        <v>11133746.91</v>
      </c>
      <c r="I247" s="166">
        <v>6558659.3038158901</v>
      </c>
      <c r="J247" s="405">
        <f t="shared" si="15"/>
        <v>0.3707047659065319</v>
      </c>
      <c r="K247" s="168">
        <v>1094005.976457</v>
      </c>
      <c r="L247" s="168">
        <v>115510.46999999999</v>
      </c>
      <c r="M247" s="168">
        <v>110286.11104006166</v>
      </c>
      <c r="N247" s="168">
        <v>140877.21998370753</v>
      </c>
      <c r="O247" s="168">
        <v>0</v>
      </c>
      <c r="P247" s="169">
        <v>-443192.3</v>
      </c>
      <c r="Q247" s="169">
        <v>-3690454.1879474381</v>
      </c>
      <c r="R247" s="169">
        <v>-1876872.494345821</v>
      </c>
      <c r="S247" s="170">
        <v>11871.15</v>
      </c>
      <c r="T247" s="31">
        <f t="shared" si="16"/>
        <v>2020691.249003401</v>
      </c>
      <c r="U247" s="171">
        <v>-104263.75490286446</v>
      </c>
      <c r="V247" s="210">
        <f t="shared" si="18"/>
        <v>1916427.4941005367</v>
      </c>
      <c r="W247" s="210">
        <v>1553730.6820054026</v>
      </c>
      <c r="X247" s="30">
        <f t="shared" si="17"/>
        <v>3470158.1761059393</v>
      </c>
      <c r="Y247" s="100">
        <f t="shared" si="19"/>
        <v>423.86199781433237</v>
      </c>
      <c r="Z247" s="355">
        <v>19</v>
      </c>
    </row>
    <row r="248" spans="1:26" s="174" customFormat="1">
      <c r="A248" s="100">
        <v>759</v>
      </c>
      <c r="B248" s="95" t="s">
        <v>246</v>
      </c>
      <c r="C248" s="96">
        <v>1997</v>
      </c>
      <c r="D248" s="96">
        <v>2866897.64</v>
      </c>
      <c r="E248" s="96">
        <v>600534.62721410999</v>
      </c>
      <c r="F248" s="96">
        <v>3467432.2672141101</v>
      </c>
      <c r="G248" s="165">
        <v>1359.93</v>
      </c>
      <c r="H248" s="166">
        <v>2715780.21</v>
      </c>
      <c r="I248" s="166">
        <v>751652.05721411016</v>
      </c>
      <c r="J248" s="405">
        <f t="shared" si="15"/>
        <v>0.21677483488899438</v>
      </c>
      <c r="K248" s="168">
        <v>218115.41538000002</v>
      </c>
      <c r="L248" s="168">
        <v>0</v>
      </c>
      <c r="M248" s="168">
        <v>25353.869766367199</v>
      </c>
      <c r="N248" s="168">
        <v>31090.236351151485</v>
      </c>
      <c r="O248" s="168">
        <v>0</v>
      </c>
      <c r="P248" s="169">
        <v>-99264.865000000005</v>
      </c>
      <c r="Q248" s="169">
        <v>296684.54337241122</v>
      </c>
      <c r="R248" s="169">
        <v>-9412.404535199852</v>
      </c>
      <c r="S248" s="170">
        <v>2895.65</v>
      </c>
      <c r="T248" s="31">
        <f t="shared" si="16"/>
        <v>1217114.5025488404</v>
      </c>
      <c r="U248" s="171">
        <v>935856.98483530083</v>
      </c>
      <c r="V248" s="210">
        <f t="shared" si="18"/>
        <v>2152971.4873841414</v>
      </c>
      <c r="W248" s="210">
        <v>467636.43851597758</v>
      </c>
      <c r="X248" s="30">
        <f t="shared" si="17"/>
        <v>2620607.9259001189</v>
      </c>
      <c r="Y248" s="100">
        <f t="shared" si="19"/>
        <v>1312.2723715073205</v>
      </c>
      <c r="Z248" s="355">
        <v>14</v>
      </c>
    </row>
    <row r="249" spans="1:26" s="174" customFormat="1">
      <c r="A249" s="100">
        <v>761</v>
      </c>
      <c r="B249" s="95" t="s">
        <v>247</v>
      </c>
      <c r="C249" s="96">
        <v>8563</v>
      </c>
      <c r="D249" s="96">
        <v>10837290.469999999</v>
      </c>
      <c r="E249" s="96">
        <v>1724795.4216063726</v>
      </c>
      <c r="F249" s="96">
        <v>12562085.891606372</v>
      </c>
      <c r="G249" s="165">
        <v>1359.93</v>
      </c>
      <c r="H249" s="166">
        <v>11645080.59</v>
      </c>
      <c r="I249" s="166">
        <v>917005.301606372</v>
      </c>
      <c r="J249" s="405">
        <f t="shared" si="15"/>
        <v>7.2997853184484984E-2</v>
      </c>
      <c r="K249" s="168">
        <v>0</v>
      </c>
      <c r="L249" s="168">
        <v>0</v>
      </c>
      <c r="M249" s="168">
        <v>92057.393007227249</v>
      </c>
      <c r="N249" s="168">
        <v>156848.7493888</v>
      </c>
      <c r="O249" s="168">
        <v>0</v>
      </c>
      <c r="P249" s="169">
        <v>-501744.02500000002</v>
      </c>
      <c r="Q249" s="169">
        <v>2210648.4588482603</v>
      </c>
      <c r="R249" s="169">
        <v>1533230.7110828501</v>
      </c>
      <c r="S249" s="170">
        <v>12416.35</v>
      </c>
      <c r="T249" s="31">
        <f t="shared" si="16"/>
        <v>4420462.9389335103</v>
      </c>
      <c r="U249" s="171">
        <v>4177982.0988805676</v>
      </c>
      <c r="V249" s="210">
        <f t="shared" si="18"/>
        <v>8598445.037814077</v>
      </c>
      <c r="W249" s="210">
        <v>1787745.3006450855</v>
      </c>
      <c r="X249" s="30">
        <f t="shared" si="17"/>
        <v>10386190.338459162</v>
      </c>
      <c r="Y249" s="100">
        <f t="shared" si="19"/>
        <v>1212.9149058109497</v>
      </c>
      <c r="Z249" s="355">
        <v>2</v>
      </c>
    </row>
    <row r="250" spans="1:26" s="174" customFormat="1">
      <c r="A250" s="100">
        <v>762</v>
      </c>
      <c r="B250" s="95" t="s">
        <v>248</v>
      </c>
      <c r="C250" s="96">
        <v>3777</v>
      </c>
      <c r="D250" s="96">
        <v>4388920.21</v>
      </c>
      <c r="E250" s="96">
        <v>1515627.7100029751</v>
      </c>
      <c r="F250" s="96">
        <v>5904547.9200029746</v>
      </c>
      <c r="G250" s="165">
        <v>1359.93</v>
      </c>
      <c r="H250" s="166">
        <v>5136455.6100000003</v>
      </c>
      <c r="I250" s="166">
        <v>768092.31000297423</v>
      </c>
      <c r="J250" s="405">
        <f t="shared" si="15"/>
        <v>0.13008486346615802</v>
      </c>
      <c r="K250" s="168">
        <v>371421.34559700009</v>
      </c>
      <c r="L250" s="168">
        <v>0</v>
      </c>
      <c r="M250" s="168">
        <v>42981.983531964077</v>
      </c>
      <c r="N250" s="168">
        <v>72311.292493412009</v>
      </c>
      <c r="O250" s="168">
        <v>0</v>
      </c>
      <c r="P250" s="169">
        <v>-204646.11</v>
      </c>
      <c r="Q250" s="169">
        <v>1321670.5136391146</v>
      </c>
      <c r="R250" s="169">
        <v>791032.61263520934</v>
      </c>
      <c r="S250" s="170">
        <v>5476.65</v>
      </c>
      <c r="T250" s="31">
        <f t="shared" si="16"/>
        <v>3168340.597899674</v>
      </c>
      <c r="U250" s="171">
        <v>404542.22533563012</v>
      </c>
      <c r="V250" s="210">
        <f t="shared" si="18"/>
        <v>3572882.8232353041</v>
      </c>
      <c r="W250" s="210">
        <v>847220.84797116055</v>
      </c>
      <c r="X250" s="30">
        <f t="shared" si="17"/>
        <v>4420103.671206465</v>
      </c>
      <c r="Y250" s="100">
        <f t="shared" si="19"/>
        <v>1170.268379985826</v>
      </c>
      <c r="Z250" s="355">
        <v>11</v>
      </c>
    </row>
    <row r="251" spans="1:26" s="174" customFormat="1">
      <c r="A251" s="100">
        <v>765</v>
      </c>
      <c r="B251" s="95" t="s">
        <v>249</v>
      </c>
      <c r="C251" s="96">
        <v>10348</v>
      </c>
      <c r="D251" s="96">
        <v>14564648.970000001</v>
      </c>
      <c r="E251" s="96">
        <v>3306483.1403814042</v>
      </c>
      <c r="F251" s="96">
        <v>17871132.110381406</v>
      </c>
      <c r="G251" s="165">
        <v>1359.93</v>
      </c>
      <c r="H251" s="166">
        <v>14072555.640000001</v>
      </c>
      <c r="I251" s="166">
        <v>3798576.4703814052</v>
      </c>
      <c r="J251" s="405">
        <f t="shared" si="15"/>
        <v>0.21255376810598353</v>
      </c>
      <c r="K251" s="168">
        <v>377459.70502933336</v>
      </c>
      <c r="L251" s="168">
        <v>0</v>
      </c>
      <c r="M251" s="168">
        <v>140179.33524400744</v>
      </c>
      <c r="N251" s="168">
        <v>184237.42938994773</v>
      </c>
      <c r="O251" s="168">
        <v>0</v>
      </c>
      <c r="P251" s="169">
        <v>-541419.72000000009</v>
      </c>
      <c r="Q251" s="169">
        <v>-2184411.0825233534</v>
      </c>
      <c r="R251" s="169">
        <v>-765267.9430192773</v>
      </c>
      <c r="S251" s="170">
        <v>15004.6</v>
      </c>
      <c r="T251" s="31">
        <f t="shared" si="16"/>
        <v>1024358.7945020627</v>
      </c>
      <c r="U251" s="171">
        <v>1431520.260589347</v>
      </c>
      <c r="V251" s="210">
        <f t="shared" si="18"/>
        <v>2455879.0550914099</v>
      </c>
      <c r="W251" s="210">
        <v>1892364.4553427871</v>
      </c>
      <c r="X251" s="30">
        <f t="shared" si="17"/>
        <v>4348243.5104341973</v>
      </c>
      <c r="Y251" s="100">
        <f t="shared" si="19"/>
        <v>420.20134426306504</v>
      </c>
      <c r="Z251" s="355">
        <v>18</v>
      </c>
    </row>
    <row r="252" spans="1:26" s="174" customFormat="1">
      <c r="A252" s="100">
        <v>768</v>
      </c>
      <c r="B252" s="95" t="s">
        <v>250</v>
      </c>
      <c r="C252" s="96">
        <v>2430</v>
      </c>
      <c r="D252" s="96">
        <v>2031992.66</v>
      </c>
      <c r="E252" s="96">
        <v>1759154.7939086098</v>
      </c>
      <c r="F252" s="96">
        <v>3791147.4539086097</v>
      </c>
      <c r="G252" s="165">
        <v>1359.93</v>
      </c>
      <c r="H252" s="166">
        <v>3304629.9000000004</v>
      </c>
      <c r="I252" s="166">
        <v>486517.55390860932</v>
      </c>
      <c r="J252" s="405">
        <f t="shared" si="15"/>
        <v>0.12832989479399379</v>
      </c>
      <c r="K252" s="168">
        <v>274675.68423000001</v>
      </c>
      <c r="L252" s="168">
        <v>0</v>
      </c>
      <c r="M252" s="168">
        <v>28476.915523511452</v>
      </c>
      <c r="N252" s="168">
        <v>35768.085140417061</v>
      </c>
      <c r="O252" s="168">
        <v>0</v>
      </c>
      <c r="P252" s="169">
        <v>-195832.375</v>
      </c>
      <c r="Q252" s="169">
        <v>145425.74719057904</v>
      </c>
      <c r="R252" s="169">
        <v>486244.53408457228</v>
      </c>
      <c r="S252" s="170">
        <v>3523.5</v>
      </c>
      <c r="T252" s="31">
        <f t="shared" si="16"/>
        <v>1264799.6450776891</v>
      </c>
      <c r="U252" s="171">
        <v>358340.90066781611</v>
      </c>
      <c r="V252" s="210">
        <f t="shared" si="18"/>
        <v>1623140.5457455053</v>
      </c>
      <c r="W252" s="210">
        <v>566113.98693568259</v>
      </c>
      <c r="X252" s="30">
        <f t="shared" si="17"/>
        <v>2189254.5326811876</v>
      </c>
      <c r="Y252" s="100">
        <f t="shared" si="19"/>
        <v>900.92779122682623</v>
      </c>
      <c r="Z252" s="355">
        <v>10</v>
      </c>
    </row>
    <row r="253" spans="1:26" s="174" customFormat="1">
      <c r="A253" s="100">
        <v>777</v>
      </c>
      <c r="B253" s="95" t="s">
        <v>251</v>
      </c>
      <c r="C253" s="96">
        <v>7508</v>
      </c>
      <c r="D253" s="96">
        <v>7340814.5199999996</v>
      </c>
      <c r="E253" s="96">
        <v>5071254.2539985254</v>
      </c>
      <c r="F253" s="96">
        <v>12412068.773998525</v>
      </c>
      <c r="G253" s="165">
        <v>1359.93</v>
      </c>
      <c r="H253" s="166">
        <v>10210354.440000001</v>
      </c>
      <c r="I253" s="166">
        <v>2201714.3339985237</v>
      </c>
      <c r="J253" s="405">
        <f t="shared" si="15"/>
        <v>0.17738496088668107</v>
      </c>
      <c r="K253" s="168">
        <v>1021733.6654759999</v>
      </c>
      <c r="L253" s="168">
        <v>0</v>
      </c>
      <c r="M253" s="168">
        <v>86633.179351154438</v>
      </c>
      <c r="N253" s="168">
        <v>148468.83454798907</v>
      </c>
      <c r="O253" s="168">
        <v>0</v>
      </c>
      <c r="P253" s="169">
        <v>-395439.88999999996</v>
      </c>
      <c r="Q253" s="169">
        <v>-72003.561203717982</v>
      </c>
      <c r="R253" s="169">
        <v>455852.61629320763</v>
      </c>
      <c r="S253" s="170">
        <v>10886.6</v>
      </c>
      <c r="T253" s="31">
        <f t="shared" si="16"/>
        <v>3457845.7784631569</v>
      </c>
      <c r="U253" s="171">
        <v>2542503.6868557106</v>
      </c>
      <c r="V253" s="210">
        <f t="shared" si="18"/>
        <v>6000349.4653188679</v>
      </c>
      <c r="W253" s="210">
        <v>1567960.8794593858</v>
      </c>
      <c r="X253" s="30">
        <f t="shared" si="17"/>
        <v>7568310.3447782537</v>
      </c>
      <c r="Y253" s="100">
        <f t="shared" si="19"/>
        <v>1008.0328109720637</v>
      </c>
      <c r="Z253" s="355">
        <v>18</v>
      </c>
    </row>
    <row r="254" spans="1:26" s="174" customFormat="1">
      <c r="A254" s="100">
        <v>778</v>
      </c>
      <c r="B254" s="95" t="s">
        <v>252</v>
      </c>
      <c r="C254" s="96">
        <v>6891</v>
      </c>
      <c r="D254" s="96">
        <v>8552019.5600000005</v>
      </c>
      <c r="E254" s="96">
        <v>1320175.8678627552</v>
      </c>
      <c r="F254" s="96">
        <v>9872195.427862756</v>
      </c>
      <c r="G254" s="165">
        <v>1359.93</v>
      </c>
      <c r="H254" s="166">
        <v>9371277.6300000008</v>
      </c>
      <c r="I254" s="166">
        <v>500917.79786275513</v>
      </c>
      <c r="J254" s="405">
        <f t="shared" si="15"/>
        <v>5.0740263553635853E-2</v>
      </c>
      <c r="K254" s="168">
        <v>165538.431904</v>
      </c>
      <c r="L254" s="168">
        <v>0</v>
      </c>
      <c r="M254" s="168">
        <v>83150.993880441543</v>
      </c>
      <c r="N254" s="168">
        <v>106044.8317228176</v>
      </c>
      <c r="O254" s="168">
        <v>0</v>
      </c>
      <c r="P254" s="169">
        <v>-547185.18499999994</v>
      </c>
      <c r="Q254" s="169">
        <v>204565.76965551908</v>
      </c>
      <c r="R254" s="169">
        <v>147.64595564326964</v>
      </c>
      <c r="S254" s="170">
        <v>9991.9499999999989</v>
      </c>
      <c r="T254" s="31">
        <f t="shared" si="16"/>
        <v>523172.23598117667</v>
      </c>
      <c r="U254" s="171">
        <v>3044070.8684155564</v>
      </c>
      <c r="V254" s="210">
        <f t="shared" si="18"/>
        <v>3567243.104396733</v>
      </c>
      <c r="W254" s="210">
        <v>1355031.9004499668</v>
      </c>
      <c r="X254" s="30">
        <f t="shared" si="17"/>
        <v>4922275.0048466995</v>
      </c>
      <c r="Y254" s="100">
        <f t="shared" si="19"/>
        <v>714.30489114013926</v>
      </c>
      <c r="Z254" s="355">
        <v>11</v>
      </c>
    </row>
    <row r="255" spans="1:26" s="174" customFormat="1">
      <c r="A255" s="100">
        <v>781</v>
      </c>
      <c r="B255" s="95" t="s">
        <v>253</v>
      </c>
      <c r="C255" s="96">
        <v>3584</v>
      </c>
      <c r="D255" s="96">
        <v>3025194.66</v>
      </c>
      <c r="E255" s="96">
        <v>985012.78985936835</v>
      </c>
      <c r="F255" s="96">
        <v>4010207.4498593686</v>
      </c>
      <c r="G255" s="165">
        <v>1359.93</v>
      </c>
      <c r="H255" s="166">
        <v>4873989.12</v>
      </c>
      <c r="I255" s="166">
        <v>-863781.6701406315</v>
      </c>
      <c r="J255" s="405">
        <f t="shared" si="15"/>
        <v>-0.21539575718730533</v>
      </c>
      <c r="K255" s="168">
        <v>356974.52492799994</v>
      </c>
      <c r="L255" s="168">
        <v>0</v>
      </c>
      <c r="M255" s="168">
        <v>37340.244877742312</v>
      </c>
      <c r="N255" s="168">
        <v>53365.166467433221</v>
      </c>
      <c r="O255" s="168">
        <v>0</v>
      </c>
      <c r="P255" s="169">
        <v>-216634.69</v>
      </c>
      <c r="Q255" s="169">
        <v>1672898.4574167642</v>
      </c>
      <c r="R255" s="169">
        <v>1588792.5748640695</v>
      </c>
      <c r="S255" s="170">
        <v>5196.8</v>
      </c>
      <c r="T255" s="31">
        <f t="shared" si="16"/>
        <v>2634151.4084133776</v>
      </c>
      <c r="U255" s="171">
        <v>542258.54160126904</v>
      </c>
      <c r="V255" s="210">
        <f t="shared" si="18"/>
        <v>3176409.9500146466</v>
      </c>
      <c r="W255" s="210">
        <v>787360.49709471571</v>
      </c>
      <c r="X255" s="30">
        <f t="shared" si="17"/>
        <v>3963770.4471093621</v>
      </c>
      <c r="Y255" s="100">
        <f t="shared" si="19"/>
        <v>1105.9627363586389</v>
      </c>
      <c r="Z255" s="355">
        <v>7</v>
      </c>
    </row>
    <row r="256" spans="1:26" s="174" customFormat="1">
      <c r="A256" s="100">
        <v>783</v>
      </c>
      <c r="B256" s="95" t="s">
        <v>254</v>
      </c>
      <c r="C256" s="96">
        <v>6588</v>
      </c>
      <c r="D256" s="96">
        <v>8225687.3799999999</v>
      </c>
      <c r="E256" s="96">
        <v>1105391.6404214993</v>
      </c>
      <c r="F256" s="96">
        <v>9331079.0204214994</v>
      </c>
      <c r="G256" s="165">
        <v>1359.93</v>
      </c>
      <c r="H256" s="166">
        <v>8959218.8399999999</v>
      </c>
      <c r="I256" s="166">
        <v>371860.18042149954</v>
      </c>
      <c r="J256" s="405">
        <f t="shared" si="15"/>
        <v>3.9851787730836516E-2</v>
      </c>
      <c r="K256" s="168">
        <v>0</v>
      </c>
      <c r="L256" s="168">
        <v>0</v>
      </c>
      <c r="M256" s="168">
        <v>101708.10079928668</v>
      </c>
      <c r="N256" s="168">
        <v>105117.96313972598</v>
      </c>
      <c r="O256" s="168">
        <v>0</v>
      </c>
      <c r="P256" s="169">
        <v>-365769.93</v>
      </c>
      <c r="Q256" s="169">
        <v>482606.31541533151</v>
      </c>
      <c r="R256" s="169">
        <v>304892.71807438449</v>
      </c>
      <c r="S256" s="170">
        <v>9552.6</v>
      </c>
      <c r="T256" s="31">
        <f t="shared" si="16"/>
        <v>1009967.9478502282</v>
      </c>
      <c r="U256" s="171">
        <v>1733538.4354262466</v>
      </c>
      <c r="V256" s="210">
        <f t="shared" si="18"/>
        <v>2743506.3832764747</v>
      </c>
      <c r="W256" s="210">
        <v>1241954.9813097012</v>
      </c>
      <c r="X256" s="30">
        <f t="shared" si="17"/>
        <v>3985461.3645861759</v>
      </c>
      <c r="Y256" s="100">
        <f t="shared" si="19"/>
        <v>604.95770561417362</v>
      </c>
      <c r="Z256" s="355">
        <v>4</v>
      </c>
    </row>
    <row r="257" spans="1:26" s="174" customFormat="1">
      <c r="A257" s="100">
        <v>785</v>
      </c>
      <c r="B257" s="95" t="s">
        <v>255</v>
      </c>
      <c r="C257" s="96">
        <v>2673</v>
      </c>
      <c r="D257" s="96">
        <v>2872609.21</v>
      </c>
      <c r="E257" s="96">
        <v>1333462.936200012</v>
      </c>
      <c r="F257" s="96">
        <v>4206072.1462000124</v>
      </c>
      <c r="G257" s="165">
        <v>1359.93</v>
      </c>
      <c r="H257" s="166">
        <v>3635092.89</v>
      </c>
      <c r="I257" s="166">
        <v>570979.25620001229</v>
      </c>
      <c r="J257" s="405">
        <f t="shared" si="15"/>
        <v>0.13575117980699999</v>
      </c>
      <c r="K257" s="168">
        <v>838844.38301400025</v>
      </c>
      <c r="L257" s="168">
        <v>0</v>
      </c>
      <c r="M257" s="168">
        <v>33548.373313705612</v>
      </c>
      <c r="N257" s="168">
        <v>51471.126630566054</v>
      </c>
      <c r="O257" s="168">
        <v>0</v>
      </c>
      <c r="P257" s="169">
        <v>-172082.88</v>
      </c>
      <c r="Q257" s="169">
        <v>1122290.4797577236</v>
      </c>
      <c r="R257" s="169">
        <v>870430.07666236942</v>
      </c>
      <c r="S257" s="169">
        <v>3875.85</v>
      </c>
      <c r="T257" s="31">
        <f t="shared" si="16"/>
        <v>3319356.6655783774</v>
      </c>
      <c r="U257" s="171">
        <v>1147280.1357045618</v>
      </c>
      <c r="V257" s="210">
        <f t="shared" si="18"/>
        <v>4466636.8012829395</v>
      </c>
      <c r="W257" s="210">
        <v>590885.32744584803</v>
      </c>
      <c r="X257" s="30">
        <f t="shared" si="17"/>
        <v>5057522.1287287874</v>
      </c>
      <c r="Y257" s="100">
        <f t="shared" si="19"/>
        <v>1892.0771151248737</v>
      </c>
      <c r="Z257" s="355">
        <v>17</v>
      </c>
    </row>
    <row r="258" spans="1:26" s="174" customFormat="1">
      <c r="A258" s="100">
        <v>790</v>
      </c>
      <c r="B258" s="95" t="s">
        <v>256</v>
      </c>
      <c r="C258" s="96">
        <v>23998</v>
      </c>
      <c r="D258" s="96">
        <v>32565073.309999999</v>
      </c>
      <c r="E258" s="96">
        <v>3953907.7568836552</v>
      </c>
      <c r="F258" s="96">
        <v>36518981.066883653</v>
      </c>
      <c r="G258" s="165">
        <v>1359.93</v>
      </c>
      <c r="H258" s="166">
        <v>32635600.140000001</v>
      </c>
      <c r="I258" s="166">
        <v>3883380.9268836528</v>
      </c>
      <c r="J258" s="405">
        <f t="shared" si="15"/>
        <v>0.10633869876520739</v>
      </c>
      <c r="K258" s="168">
        <v>0</v>
      </c>
      <c r="L258" s="168">
        <v>0</v>
      </c>
      <c r="M258" s="168">
        <v>271329.94985490304</v>
      </c>
      <c r="N258" s="168">
        <v>449122.65552261082</v>
      </c>
      <c r="O258" s="168">
        <v>0</v>
      </c>
      <c r="P258" s="169">
        <v>-1782051.8674999999</v>
      </c>
      <c r="Q258" s="169">
        <v>2153689.1027409001</v>
      </c>
      <c r="R258" s="169">
        <v>1172559.5668414736</v>
      </c>
      <c r="S258" s="170">
        <v>34797.1</v>
      </c>
      <c r="T258" s="31">
        <f t="shared" si="16"/>
        <v>6182827.434343541</v>
      </c>
      <c r="U258" s="171">
        <v>10005395.409226576</v>
      </c>
      <c r="V258" s="210">
        <f t="shared" si="18"/>
        <v>16188222.843570117</v>
      </c>
      <c r="W258" s="210">
        <v>4467852.0019276338</v>
      </c>
      <c r="X258" s="30">
        <f t="shared" si="17"/>
        <v>20656074.84549775</v>
      </c>
      <c r="Y258" s="100">
        <f t="shared" si="19"/>
        <v>860.741513688547</v>
      </c>
      <c r="Z258" s="355">
        <v>6</v>
      </c>
    </row>
    <row r="259" spans="1:26" s="174" customFormat="1">
      <c r="A259" s="100">
        <v>791</v>
      </c>
      <c r="B259" s="95" t="s">
        <v>257</v>
      </c>
      <c r="C259" s="96">
        <v>5131</v>
      </c>
      <c r="D259" s="96">
        <v>7306728.3099999996</v>
      </c>
      <c r="E259" s="96">
        <v>2158258.4561387403</v>
      </c>
      <c r="F259" s="96">
        <v>9464986.7661387399</v>
      </c>
      <c r="G259" s="165">
        <v>1359.93</v>
      </c>
      <c r="H259" s="166">
        <v>6977800.8300000001</v>
      </c>
      <c r="I259" s="166">
        <v>2487185.9361387398</v>
      </c>
      <c r="J259" s="405">
        <f t="shared" si="15"/>
        <v>0.2627775397464599</v>
      </c>
      <c r="K259" s="168">
        <v>685633.36408000009</v>
      </c>
      <c r="L259" s="168">
        <v>0</v>
      </c>
      <c r="M259" s="168">
        <v>59758.26764144854</v>
      </c>
      <c r="N259" s="168">
        <v>78238.391915976768</v>
      </c>
      <c r="O259" s="168">
        <v>0</v>
      </c>
      <c r="P259" s="169">
        <v>-241647.89499999999</v>
      </c>
      <c r="Q259" s="169">
        <v>1140500.0559376774</v>
      </c>
      <c r="R259" s="169">
        <v>312043.85841197806</v>
      </c>
      <c r="S259" s="170">
        <v>7439.95</v>
      </c>
      <c r="T259" s="31">
        <f t="shared" si="16"/>
        <v>4529151.9291258203</v>
      </c>
      <c r="U259" s="171">
        <v>2780391.9140561894</v>
      </c>
      <c r="V259" s="210">
        <f t="shared" si="18"/>
        <v>7309543.8431820096</v>
      </c>
      <c r="W259" s="210">
        <v>1210883.5527641636</v>
      </c>
      <c r="X259" s="30">
        <f t="shared" si="17"/>
        <v>8520427.395946173</v>
      </c>
      <c r="Y259" s="100">
        <f t="shared" si="19"/>
        <v>1660.5783270212771</v>
      </c>
      <c r="Z259" s="355">
        <v>17</v>
      </c>
    </row>
    <row r="260" spans="1:26" s="174" customFormat="1">
      <c r="A260" s="100">
        <v>831</v>
      </c>
      <c r="B260" s="95" t="s">
        <v>258</v>
      </c>
      <c r="C260" s="96">
        <v>4595</v>
      </c>
      <c r="D260" s="96">
        <v>6561690.7800000003</v>
      </c>
      <c r="E260" s="96">
        <v>1569591.7256130995</v>
      </c>
      <c r="F260" s="96">
        <v>8131282.5056130998</v>
      </c>
      <c r="G260" s="165">
        <v>1359.93</v>
      </c>
      <c r="H260" s="166">
        <v>6248878.3500000006</v>
      </c>
      <c r="I260" s="166">
        <v>1882404.1556130992</v>
      </c>
      <c r="J260" s="405">
        <f t="shared" si="15"/>
        <v>0.2315015072116432</v>
      </c>
      <c r="K260" s="168">
        <v>0</v>
      </c>
      <c r="L260" s="168">
        <v>0</v>
      </c>
      <c r="M260" s="168">
        <v>24546.244912609051</v>
      </c>
      <c r="N260" s="168">
        <v>79548.600216393461</v>
      </c>
      <c r="O260" s="168">
        <v>0</v>
      </c>
      <c r="P260" s="169">
        <v>-242582.74500000002</v>
      </c>
      <c r="Q260" s="169">
        <v>277484.27787702432</v>
      </c>
      <c r="R260" s="169">
        <v>395482.0588390918</v>
      </c>
      <c r="S260" s="170">
        <v>6662.75</v>
      </c>
      <c r="T260" s="31">
        <f t="shared" si="16"/>
        <v>2423545.3424582179</v>
      </c>
      <c r="U260" s="171">
        <v>833672.46234809537</v>
      </c>
      <c r="V260" s="210">
        <f t="shared" si="18"/>
        <v>3257217.8048063135</v>
      </c>
      <c r="W260" s="210">
        <v>692541.09685379127</v>
      </c>
      <c r="X260" s="30">
        <f t="shared" si="17"/>
        <v>3949758.9016601047</v>
      </c>
      <c r="Y260" s="100">
        <f t="shared" si="19"/>
        <v>859.57756292929378</v>
      </c>
      <c r="Z260" s="355">
        <v>9</v>
      </c>
    </row>
    <row r="261" spans="1:26" s="174" customFormat="1">
      <c r="A261" s="100">
        <v>832</v>
      </c>
      <c r="B261" s="95" t="s">
        <v>259</v>
      </c>
      <c r="C261" s="96">
        <v>3913</v>
      </c>
      <c r="D261" s="96">
        <v>5490946.7700000005</v>
      </c>
      <c r="E261" s="96">
        <v>2367778.7691758843</v>
      </c>
      <c r="F261" s="96">
        <v>7858725.5391758848</v>
      </c>
      <c r="G261" s="165">
        <v>1359.93</v>
      </c>
      <c r="H261" s="166">
        <v>5321406.09</v>
      </c>
      <c r="I261" s="166">
        <v>2537319.4491758849</v>
      </c>
      <c r="J261" s="405">
        <f t="shared" si="15"/>
        <v>0.32286653052423103</v>
      </c>
      <c r="K261" s="168">
        <v>1239628.9383659998</v>
      </c>
      <c r="L261" s="168">
        <v>0</v>
      </c>
      <c r="M261" s="168">
        <v>46564.715680003144</v>
      </c>
      <c r="N261" s="168">
        <v>52583.233658609272</v>
      </c>
      <c r="O261" s="168">
        <v>0</v>
      </c>
      <c r="P261" s="169">
        <v>-228152.35</v>
      </c>
      <c r="Q261" s="169">
        <v>1776586.5202539766</v>
      </c>
      <c r="R261" s="169">
        <v>1174352.1721804312</v>
      </c>
      <c r="S261" s="170">
        <v>5673.8499999999995</v>
      </c>
      <c r="T261" s="31">
        <f t="shared" si="16"/>
        <v>6604556.5293149054</v>
      </c>
      <c r="U261" s="171">
        <v>1421923.1314445157</v>
      </c>
      <c r="V261" s="210">
        <f t="shared" si="18"/>
        <v>8026479.6607594211</v>
      </c>
      <c r="W261" s="210">
        <v>780838.74393029138</v>
      </c>
      <c r="X261" s="30">
        <f t="shared" si="17"/>
        <v>8807318.4046897124</v>
      </c>
      <c r="Y261" s="100">
        <f t="shared" si="19"/>
        <v>2250.7841565779995</v>
      </c>
      <c r="Z261" s="355">
        <v>17</v>
      </c>
    </row>
    <row r="262" spans="1:26" s="174" customFormat="1">
      <c r="A262" s="100">
        <v>833</v>
      </c>
      <c r="B262" s="95" t="s">
        <v>260</v>
      </c>
      <c r="C262" s="96">
        <v>1677</v>
      </c>
      <c r="D262" s="96">
        <v>2089598.1400000001</v>
      </c>
      <c r="E262" s="96">
        <v>452942.07071272033</v>
      </c>
      <c r="F262" s="96">
        <v>2542540.2107127206</v>
      </c>
      <c r="G262" s="165">
        <v>1359.93</v>
      </c>
      <c r="H262" s="166">
        <v>2280602.6100000003</v>
      </c>
      <c r="I262" s="166">
        <v>261937.6007127203</v>
      </c>
      <c r="J262" s="405">
        <f t="shared" si="15"/>
        <v>0.10302200909510666</v>
      </c>
      <c r="K262" s="168">
        <v>50315.898568000004</v>
      </c>
      <c r="L262" s="168">
        <v>0</v>
      </c>
      <c r="M262" s="168">
        <v>15501.046660028618</v>
      </c>
      <c r="N262" s="168">
        <v>23754.487580920795</v>
      </c>
      <c r="O262" s="168">
        <v>5160.7724501896037</v>
      </c>
      <c r="P262" s="169">
        <v>-78341.17</v>
      </c>
      <c r="Q262" s="169">
        <v>460471.57373023202</v>
      </c>
      <c r="R262" s="169">
        <v>609663.98082167027</v>
      </c>
      <c r="S262" s="170">
        <v>2431.65</v>
      </c>
      <c r="T262" s="31">
        <f t="shared" si="16"/>
        <v>1350895.8405237615</v>
      </c>
      <c r="U262" s="171">
        <v>392070.24528105819</v>
      </c>
      <c r="V262" s="210">
        <f t="shared" si="18"/>
        <v>1742966.0858048196</v>
      </c>
      <c r="W262" s="210">
        <v>331390.09085929691</v>
      </c>
      <c r="X262" s="30">
        <f t="shared" si="17"/>
        <v>2074356.1766641166</v>
      </c>
      <c r="Y262" s="100">
        <f t="shared" si="19"/>
        <v>1236.9446491735937</v>
      </c>
      <c r="Z262" s="355">
        <v>2</v>
      </c>
    </row>
    <row r="263" spans="1:26" s="174" customFormat="1">
      <c r="A263" s="100">
        <v>834</v>
      </c>
      <c r="B263" s="95" t="s">
        <v>261</v>
      </c>
      <c r="C263" s="96">
        <v>5967</v>
      </c>
      <c r="D263" s="96">
        <v>8277729.4900000002</v>
      </c>
      <c r="E263" s="96">
        <v>1111553.068206368</v>
      </c>
      <c r="F263" s="96">
        <v>9389282.5582063682</v>
      </c>
      <c r="G263" s="165">
        <v>1359.93</v>
      </c>
      <c r="H263" s="166">
        <v>8114702.3100000005</v>
      </c>
      <c r="I263" s="166">
        <v>1274580.2482063677</v>
      </c>
      <c r="J263" s="405">
        <f t="shared" si="15"/>
        <v>0.13574841744349958</v>
      </c>
      <c r="K263" s="168">
        <v>0</v>
      </c>
      <c r="L263" s="168">
        <v>0</v>
      </c>
      <c r="M263" s="168">
        <v>48337.867384348814</v>
      </c>
      <c r="N263" s="168">
        <v>93338.318579631799</v>
      </c>
      <c r="O263" s="168">
        <v>0</v>
      </c>
      <c r="P263" s="169">
        <v>-325912.14499999996</v>
      </c>
      <c r="Q263" s="169">
        <v>1173682.0982292539</v>
      </c>
      <c r="R263" s="169">
        <v>749534.85643869278</v>
      </c>
      <c r="S263" s="170">
        <v>8652.15</v>
      </c>
      <c r="T263" s="31">
        <f t="shared" si="16"/>
        <v>3022213.3938382948</v>
      </c>
      <c r="U263" s="171">
        <v>1533891.1333413455</v>
      </c>
      <c r="V263" s="210">
        <f t="shared" si="18"/>
        <v>4556104.5271796398</v>
      </c>
      <c r="W263" s="210">
        <v>1107889.5118606235</v>
      </c>
      <c r="X263" s="30">
        <f t="shared" si="17"/>
        <v>5663994.0390402637</v>
      </c>
      <c r="Y263" s="100">
        <f t="shared" si="19"/>
        <v>949.2197149388744</v>
      </c>
      <c r="Z263" s="355">
        <v>5</v>
      </c>
    </row>
    <row r="264" spans="1:26" s="174" customFormat="1">
      <c r="A264" s="100">
        <v>837</v>
      </c>
      <c r="B264" s="95" t="s">
        <v>262</v>
      </c>
      <c r="C264" s="96">
        <v>244223</v>
      </c>
      <c r="D264" s="96">
        <v>300387947.37</v>
      </c>
      <c r="E264" s="96">
        <v>59493247.249871701</v>
      </c>
      <c r="F264" s="96">
        <v>359881194.61987174</v>
      </c>
      <c r="G264" s="165">
        <v>1359.93</v>
      </c>
      <c r="H264" s="166">
        <v>332126184.39000005</v>
      </c>
      <c r="I264" s="166">
        <v>27755010.22987169</v>
      </c>
      <c r="J264" s="405">
        <f t="shared" si="15"/>
        <v>7.7122702282869243E-2</v>
      </c>
      <c r="K264" s="168">
        <v>0</v>
      </c>
      <c r="L264" s="168">
        <v>0</v>
      </c>
      <c r="M264" s="168">
        <v>3751649.9620899661</v>
      </c>
      <c r="N264" s="168">
        <v>5134590.1740293484</v>
      </c>
      <c r="O264" s="168">
        <v>3076453.1965640802</v>
      </c>
      <c r="P264" s="169">
        <v>-31546335.569349997</v>
      </c>
      <c r="Q264" s="169">
        <v>-53845192.491937794</v>
      </c>
      <c r="R264" s="169">
        <v>-17879235.785679471</v>
      </c>
      <c r="S264" s="170">
        <v>354123.35</v>
      </c>
      <c r="T264" s="31">
        <f t="shared" si="16"/>
        <v>-63198936.934412196</v>
      </c>
      <c r="U264" s="171">
        <v>4430428.264369769</v>
      </c>
      <c r="V264" s="210">
        <f t="shared" si="18"/>
        <v>-58768508.670042425</v>
      </c>
      <c r="W264" s="210">
        <v>36338986.281285577</v>
      </c>
      <c r="X264" s="30">
        <f t="shared" si="17"/>
        <v>-22429522.388756849</v>
      </c>
      <c r="Y264" s="100">
        <f t="shared" si="19"/>
        <v>-91.84033604024539</v>
      </c>
      <c r="Z264" s="355">
        <v>6</v>
      </c>
    </row>
    <row r="265" spans="1:26" s="174" customFormat="1">
      <c r="A265" s="100">
        <v>844</v>
      </c>
      <c r="B265" s="95" t="s">
        <v>263</v>
      </c>
      <c r="C265" s="96">
        <v>1479</v>
      </c>
      <c r="D265" s="96">
        <v>1289108.24</v>
      </c>
      <c r="E265" s="96">
        <v>477522.00706652272</v>
      </c>
      <c r="F265" s="96">
        <v>1766630.2470665227</v>
      </c>
      <c r="G265" s="165">
        <v>1359.93</v>
      </c>
      <c r="H265" s="166">
        <v>2011336.4700000002</v>
      </c>
      <c r="I265" s="166">
        <v>-244706.22293347749</v>
      </c>
      <c r="J265" s="405">
        <f t="shared" si="15"/>
        <v>-0.13851581186261838</v>
      </c>
      <c r="K265" s="168">
        <v>200933.80156199995</v>
      </c>
      <c r="L265" s="168">
        <v>0</v>
      </c>
      <c r="M265" s="168">
        <v>14089.423321700904</v>
      </c>
      <c r="N265" s="168">
        <v>21774.029936917665</v>
      </c>
      <c r="O265" s="168">
        <v>0</v>
      </c>
      <c r="P265" s="169">
        <v>-73775.724999999991</v>
      </c>
      <c r="Q265" s="169">
        <v>31234.193027492045</v>
      </c>
      <c r="R265" s="169">
        <v>-120860.69158236854</v>
      </c>
      <c r="S265" s="170">
        <v>2144.5499999999997</v>
      </c>
      <c r="T265" s="31">
        <f t="shared" si="16"/>
        <v>-169166.64166773541</v>
      </c>
      <c r="U265" s="171">
        <v>658008.18657270377</v>
      </c>
      <c r="V265" s="210">
        <f t="shared" si="18"/>
        <v>488841.54490496835</v>
      </c>
      <c r="W265" s="210">
        <v>363898.53900758619</v>
      </c>
      <c r="X265" s="30">
        <f t="shared" si="17"/>
        <v>852740.08391255455</v>
      </c>
      <c r="Y265" s="100">
        <f t="shared" si="19"/>
        <v>576.56530352437767</v>
      </c>
      <c r="Z265" s="355">
        <v>11</v>
      </c>
    </row>
    <row r="266" spans="1:26" s="174" customFormat="1">
      <c r="A266" s="100">
        <v>845</v>
      </c>
      <c r="B266" s="95" t="s">
        <v>264</v>
      </c>
      <c r="C266" s="96">
        <v>2882</v>
      </c>
      <c r="D266" s="96">
        <v>4190720.0300000003</v>
      </c>
      <c r="E266" s="96">
        <v>1538716.7821458494</v>
      </c>
      <c r="F266" s="96">
        <v>5729436.8121458497</v>
      </c>
      <c r="G266" s="165">
        <v>1359.93</v>
      </c>
      <c r="H266" s="166">
        <v>3919318.2600000002</v>
      </c>
      <c r="I266" s="166">
        <v>1810118.5521458494</v>
      </c>
      <c r="J266" s="405">
        <f t="shared" si="15"/>
        <v>0.31593306837917712</v>
      </c>
      <c r="K266" s="168">
        <v>364803.61187600001</v>
      </c>
      <c r="L266" s="168">
        <v>0</v>
      </c>
      <c r="M266" s="168">
        <v>32904.879724316226</v>
      </c>
      <c r="N266" s="168">
        <v>41887.100703555981</v>
      </c>
      <c r="O266" s="168">
        <v>0</v>
      </c>
      <c r="P266" s="169">
        <v>-146311.9835</v>
      </c>
      <c r="Q266" s="169">
        <v>132327.87187121573</v>
      </c>
      <c r="R266" s="169">
        <v>9805.6424723850105</v>
      </c>
      <c r="S266" s="170">
        <v>4178.8999999999996</v>
      </c>
      <c r="T266" s="31">
        <f t="shared" si="16"/>
        <v>2249714.5752933226</v>
      </c>
      <c r="U266" s="171">
        <v>1323281.919332657</v>
      </c>
      <c r="V266" s="210">
        <f t="shared" si="18"/>
        <v>3572996.4946259796</v>
      </c>
      <c r="W266" s="210">
        <v>576844.30103110883</v>
      </c>
      <c r="X266" s="30">
        <f t="shared" si="17"/>
        <v>4149840.7956570885</v>
      </c>
      <c r="Y266" s="100">
        <f t="shared" si="19"/>
        <v>1439.9170005749786</v>
      </c>
      <c r="Z266" s="355">
        <v>19</v>
      </c>
    </row>
    <row r="267" spans="1:26" s="174" customFormat="1">
      <c r="A267" s="100">
        <v>846</v>
      </c>
      <c r="B267" s="95" t="s">
        <v>265</v>
      </c>
      <c r="C267" s="96">
        <v>4952</v>
      </c>
      <c r="D267" s="96">
        <v>6664587.2400000012</v>
      </c>
      <c r="E267" s="96">
        <v>896093.52346987883</v>
      </c>
      <c r="F267" s="96">
        <v>7560680.7634698804</v>
      </c>
      <c r="G267" s="165">
        <v>1359.93</v>
      </c>
      <c r="H267" s="166">
        <v>6734373.3600000003</v>
      </c>
      <c r="I267" s="166">
        <v>826307.40346988011</v>
      </c>
      <c r="J267" s="405">
        <f t="shared" ref="J267:J303" si="20">I267/F267</f>
        <v>0.10929007973227223</v>
      </c>
      <c r="K267" s="168">
        <v>53712.485349333336</v>
      </c>
      <c r="L267" s="168">
        <v>0</v>
      </c>
      <c r="M267" s="168">
        <v>55798.401942884746</v>
      </c>
      <c r="N267" s="168">
        <v>87551.116736673415</v>
      </c>
      <c r="O267" s="168">
        <v>0</v>
      </c>
      <c r="P267" s="169">
        <v>-257447.4325</v>
      </c>
      <c r="Q267" s="169">
        <v>1754702.8488937281</v>
      </c>
      <c r="R267" s="169">
        <v>726647.81290576479</v>
      </c>
      <c r="S267" s="170">
        <v>7180.4</v>
      </c>
      <c r="T267" s="31">
        <f t="shared" ref="T267:T303" si="21">SUM(K267:S267)+I267</f>
        <v>3254453.0367982644</v>
      </c>
      <c r="U267" s="171">
        <v>2947395.389431234</v>
      </c>
      <c r="V267" s="210">
        <f t="shared" si="18"/>
        <v>6201848.4262294983</v>
      </c>
      <c r="W267" s="210">
        <v>1120086.6498940792</v>
      </c>
      <c r="X267" s="30">
        <f t="shared" ref="X267:X303" si="22">SUM(V267:W267)</f>
        <v>7321935.0761235775</v>
      </c>
      <c r="Y267" s="100">
        <f t="shared" si="19"/>
        <v>1478.5813966323865</v>
      </c>
      <c r="Z267" s="355">
        <v>14</v>
      </c>
    </row>
    <row r="268" spans="1:26" s="174" customFormat="1">
      <c r="A268" s="100">
        <v>848</v>
      </c>
      <c r="B268" s="95" t="s">
        <v>266</v>
      </c>
      <c r="C268" s="96">
        <v>4241</v>
      </c>
      <c r="D268" s="96">
        <v>5281402.41</v>
      </c>
      <c r="E268" s="96">
        <v>1516869.8232826579</v>
      </c>
      <c r="F268" s="96">
        <v>6798272.2332826583</v>
      </c>
      <c r="G268" s="165">
        <v>1359.93</v>
      </c>
      <c r="H268" s="166">
        <v>5767463.1299999999</v>
      </c>
      <c r="I268" s="166">
        <v>1030809.1032826584</v>
      </c>
      <c r="J268" s="405">
        <f t="shared" si="20"/>
        <v>0.15162810018640796</v>
      </c>
      <c r="K268" s="168">
        <v>240815.63709533331</v>
      </c>
      <c r="L268" s="168">
        <v>0</v>
      </c>
      <c r="M268" s="168">
        <v>47691.466936823672</v>
      </c>
      <c r="N268" s="168">
        <v>60219.408226375221</v>
      </c>
      <c r="O268" s="168">
        <v>0</v>
      </c>
      <c r="P268" s="169">
        <v>-234387.91499999998</v>
      </c>
      <c r="Q268" s="169">
        <v>589498.60468085529</v>
      </c>
      <c r="R268" s="169">
        <v>590624.29512437142</v>
      </c>
      <c r="S268" s="170">
        <v>6149.45</v>
      </c>
      <c r="T268" s="31">
        <f t="shared" si="21"/>
        <v>2331420.0503464174</v>
      </c>
      <c r="U268" s="171">
        <v>2436794.2552927681</v>
      </c>
      <c r="V268" s="210">
        <f t="shared" ref="V268:V303" si="23">SUM(T268:U268)</f>
        <v>4768214.305639185</v>
      </c>
      <c r="W268" s="210">
        <v>952175.95138149487</v>
      </c>
      <c r="X268" s="30">
        <f t="shared" si="22"/>
        <v>5720390.2570206802</v>
      </c>
      <c r="Y268" s="100">
        <f t="shared" ref="Y268:Y303" si="24">X268/C268</f>
        <v>1348.8305251168781</v>
      </c>
      <c r="Z268" s="355">
        <v>12</v>
      </c>
    </row>
    <row r="269" spans="1:26" s="174" customFormat="1">
      <c r="A269" s="100">
        <v>849</v>
      </c>
      <c r="B269" s="95" t="s">
        <v>267</v>
      </c>
      <c r="C269" s="96">
        <v>2938</v>
      </c>
      <c r="D269" s="96">
        <v>4987301.75</v>
      </c>
      <c r="E269" s="96">
        <v>758758.9566397419</v>
      </c>
      <c r="F269" s="96">
        <v>5746060.7066397415</v>
      </c>
      <c r="G269" s="165">
        <v>1359.93</v>
      </c>
      <c r="H269" s="166">
        <v>3995474.3400000003</v>
      </c>
      <c r="I269" s="166">
        <v>1750586.3666397412</v>
      </c>
      <c r="J269" s="405">
        <f t="shared" si="20"/>
        <v>0.30465852277141581</v>
      </c>
      <c r="K269" s="168">
        <v>155699.4706106667</v>
      </c>
      <c r="L269" s="168">
        <v>0</v>
      </c>
      <c r="M269" s="168">
        <v>37283.512515052629</v>
      </c>
      <c r="N269" s="168">
        <v>49456.938230206491</v>
      </c>
      <c r="O269" s="168">
        <v>0</v>
      </c>
      <c r="P269" s="169">
        <v>-162945.80499999999</v>
      </c>
      <c r="Q269" s="169">
        <v>704344.65399877948</v>
      </c>
      <c r="R269" s="169">
        <v>190287.47309936062</v>
      </c>
      <c r="S269" s="170">
        <v>4260.0999999999995</v>
      </c>
      <c r="T269" s="31">
        <f t="shared" si="21"/>
        <v>2728972.710093807</v>
      </c>
      <c r="U269" s="171">
        <v>1535334.4102808973</v>
      </c>
      <c r="V269" s="210">
        <f t="shared" si="23"/>
        <v>4264307.1203747038</v>
      </c>
      <c r="W269" s="210">
        <v>639875.79736385809</v>
      </c>
      <c r="X269" s="30">
        <f t="shared" si="22"/>
        <v>4904182.9177385615</v>
      </c>
      <c r="Y269" s="100">
        <f t="shared" si="24"/>
        <v>1669.2249549824919</v>
      </c>
      <c r="Z269" s="355">
        <v>16</v>
      </c>
    </row>
    <row r="270" spans="1:26" s="174" customFormat="1">
      <c r="A270" s="100">
        <v>850</v>
      </c>
      <c r="B270" s="95" t="s">
        <v>268</v>
      </c>
      <c r="C270" s="96">
        <v>2387</v>
      </c>
      <c r="D270" s="96">
        <v>4054207.26</v>
      </c>
      <c r="E270" s="96">
        <v>502671.04989457689</v>
      </c>
      <c r="F270" s="96">
        <v>4556878.3098945767</v>
      </c>
      <c r="G270" s="165">
        <v>1359.93</v>
      </c>
      <c r="H270" s="166">
        <v>3246152.91</v>
      </c>
      <c r="I270" s="166">
        <v>1310725.3998945765</v>
      </c>
      <c r="J270" s="405">
        <f t="shared" si="20"/>
        <v>0.28763669133944902</v>
      </c>
      <c r="K270" s="168">
        <v>30980.389234666665</v>
      </c>
      <c r="L270" s="168">
        <v>0</v>
      </c>
      <c r="M270" s="168">
        <v>18363.723132874104</v>
      </c>
      <c r="N270" s="168">
        <v>32849.404972353448</v>
      </c>
      <c r="O270" s="168">
        <v>0</v>
      </c>
      <c r="P270" s="169">
        <v>-128314.17000000001</v>
      </c>
      <c r="Q270" s="169">
        <v>284626.20327458519</v>
      </c>
      <c r="R270" s="169">
        <v>293810.16443008865</v>
      </c>
      <c r="S270" s="170">
        <v>3461.15</v>
      </c>
      <c r="T270" s="31">
        <f t="shared" si="21"/>
        <v>1846502.2649391447</v>
      </c>
      <c r="U270" s="171">
        <v>832594.64175759593</v>
      </c>
      <c r="V270" s="210">
        <f t="shared" si="23"/>
        <v>2679096.9066967405</v>
      </c>
      <c r="W270" s="210">
        <v>428800.45188802574</v>
      </c>
      <c r="X270" s="30">
        <f t="shared" si="22"/>
        <v>3107897.3585847663</v>
      </c>
      <c r="Y270" s="100">
        <f t="shared" si="24"/>
        <v>1302.0097857497974</v>
      </c>
      <c r="Z270" s="355">
        <v>13</v>
      </c>
    </row>
    <row r="271" spans="1:26" s="174" customFormat="1">
      <c r="A271" s="100">
        <v>851</v>
      </c>
      <c r="B271" s="95" t="s">
        <v>269</v>
      </c>
      <c r="C271" s="96">
        <v>21333</v>
      </c>
      <c r="D271" s="96">
        <v>33507764.920000002</v>
      </c>
      <c r="E271" s="96">
        <v>3697156.7772946861</v>
      </c>
      <c r="F271" s="96">
        <v>37204921.69729469</v>
      </c>
      <c r="G271" s="165">
        <v>1359.93</v>
      </c>
      <c r="H271" s="166">
        <v>29011386.690000001</v>
      </c>
      <c r="I271" s="166">
        <v>8193535.0072946884</v>
      </c>
      <c r="J271" s="405">
        <f t="shared" si="20"/>
        <v>0.22022718053161422</v>
      </c>
      <c r="K271" s="168">
        <v>188191.66212600004</v>
      </c>
      <c r="L271" s="168">
        <v>0</v>
      </c>
      <c r="M271" s="168">
        <v>276595.43511029205</v>
      </c>
      <c r="N271" s="168">
        <v>354478.26123975654</v>
      </c>
      <c r="O271" s="168">
        <v>0</v>
      </c>
      <c r="P271" s="169">
        <v>-1535780.9245500001</v>
      </c>
      <c r="Q271" s="169">
        <v>-989765.16527233063</v>
      </c>
      <c r="R271" s="169">
        <v>-951868.8144810478</v>
      </c>
      <c r="S271" s="170">
        <v>30932.85</v>
      </c>
      <c r="T271" s="31">
        <f t="shared" si="21"/>
        <v>5566318.3114673588</v>
      </c>
      <c r="U271" s="171">
        <v>6501141.1516927658</v>
      </c>
      <c r="V271" s="210">
        <f t="shared" si="23"/>
        <v>12067459.463160124</v>
      </c>
      <c r="W271" s="210">
        <v>3291459.4493863899</v>
      </c>
      <c r="X271" s="30">
        <f t="shared" si="22"/>
        <v>15358918.912546514</v>
      </c>
      <c r="Y271" s="100">
        <f t="shared" si="24"/>
        <v>719.96057340957736</v>
      </c>
      <c r="Z271" s="355">
        <v>19</v>
      </c>
    </row>
    <row r="272" spans="1:26" s="174" customFormat="1">
      <c r="A272" s="100">
        <v>853</v>
      </c>
      <c r="B272" s="95" t="s">
        <v>270</v>
      </c>
      <c r="C272" s="96">
        <v>195137</v>
      </c>
      <c r="D272" s="96">
        <v>229905975.91999999</v>
      </c>
      <c r="E272" s="96">
        <v>71426355.633541182</v>
      </c>
      <c r="F272" s="96">
        <v>301332331.55354118</v>
      </c>
      <c r="G272" s="165">
        <v>1359.93</v>
      </c>
      <c r="H272" s="166">
        <v>265372660.41000003</v>
      </c>
      <c r="I272" s="166">
        <v>35959671.143541157</v>
      </c>
      <c r="J272" s="405">
        <f t="shared" si="20"/>
        <v>0.11933558857806066</v>
      </c>
      <c r="K272" s="168">
        <v>0</v>
      </c>
      <c r="L272" s="168">
        <v>0</v>
      </c>
      <c r="M272" s="168">
        <v>3064927.9252317157</v>
      </c>
      <c r="N272" s="168">
        <v>3691476.41390714</v>
      </c>
      <c r="O272" s="168">
        <v>1288376.3698548684</v>
      </c>
      <c r="P272" s="169">
        <v>-20486723.517249998</v>
      </c>
      <c r="Q272" s="169">
        <v>-17025421.368802838</v>
      </c>
      <c r="R272" s="169">
        <v>1862510.4308394468</v>
      </c>
      <c r="S272" s="170">
        <v>282948.64999999997</v>
      </c>
      <c r="T272" s="31">
        <f t="shared" si="21"/>
        <v>8637766.0473214909</v>
      </c>
      <c r="U272" s="171">
        <v>-2685618.2239423799</v>
      </c>
      <c r="V272" s="210">
        <f t="shared" si="23"/>
        <v>5952147.8233791105</v>
      </c>
      <c r="W272" s="210">
        <v>31433325.867642093</v>
      </c>
      <c r="X272" s="30">
        <f t="shared" si="22"/>
        <v>37385473.691021204</v>
      </c>
      <c r="Y272" s="100">
        <f t="shared" si="24"/>
        <v>191.58577661346234</v>
      </c>
      <c r="Z272" s="355">
        <v>2</v>
      </c>
    </row>
    <row r="273" spans="1:26" s="174" customFormat="1">
      <c r="A273" s="100">
        <v>854</v>
      </c>
      <c r="B273" s="95" t="s">
        <v>271</v>
      </c>
      <c r="C273" s="96">
        <v>3296</v>
      </c>
      <c r="D273" s="96">
        <v>2937855.23</v>
      </c>
      <c r="E273" s="96">
        <v>1704330.3469317912</v>
      </c>
      <c r="F273" s="96">
        <v>4642185.5769317914</v>
      </c>
      <c r="G273" s="165">
        <v>1359.93</v>
      </c>
      <c r="H273" s="166">
        <v>4482329.28</v>
      </c>
      <c r="I273" s="166">
        <v>159856.29693179112</v>
      </c>
      <c r="J273" s="405">
        <f t="shared" si="20"/>
        <v>3.4435567963107289E-2</v>
      </c>
      <c r="K273" s="168">
        <v>1066297.3582079997</v>
      </c>
      <c r="L273" s="168">
        <v>0</v>
      </c>
      <c r="M273" s="168">
        <v>41494.515971941124</v>
      </c>
      <c r="N273" s="168">
        <v>54349.905767920005</v>
      </c>
      <c r="O273" s="168">
        <v>0</v>
      </c>
      <c r="P273" s="169">
        <v>-149256.20499999999</v>
      </c>
      <c r="Q273" s="169">
        <v>515586.66422165488</v>
      </c>
      <c r="R273" s="169">
        <v>194282.35786278188</v>
      </c>
      <c r="S273" s="170">
        <v>4779.2</v>
      </c>
      <c r="T273" s="31">
        <f t="shared" si="21"/>
        <v>1887390.0939640887</v>
      </c>
      <c r="U273" s="171">
        <v>1301769.9332316127</v>
      </c>
      <c r="V273" s="210">
        <f t="shared" si="23"/>
        <v>3189160.0271957014</v>
      </c>
      <c r="W273" s="210">
        <v>686608.70615772367</v>
      </c>
      <c r="X273" s="30">
        <f t="shared" si="22"/>
        <v>3875768.7333534248</v>
      </c>
      <c r="Y273" s="100">
        <f t="shared" si="24"/>
        <v>1175.9007079348983</v>
      </c>
      <c r="Z273" s="355">
        <v>19</v>
      </c>
    </row>
    <row r="274" spans="1:26" s="174" customFormat="1">
      <c r="A274" s="100">
        <v>857</v>
      </c>
      <c r="B274" s="95" t="s">
        <v>272</v>
      </c>
      <c r="C274" s="96">
        <v>2420</v>
      </c>
      <c r="D274" s="96">
        <v>2354390.5</v>
      </c>
      <c r="E274" s="96">
        <v>766955.43057904835</v>
      </c>
      <c r="F274" s="96">
        <v>3121345.9305790486</v>
      </c>
      <c r="G274" s="165">
        <v>1359.93</v>
      </c>
      <c r="H274" s="166">
        <v>3291030.6</v>
      </c>
      <c r="I274" s="166">
        <v>-169684.66942095151</v>
      </c>
      <c r="J274" s="405">
        <f t="shared" si="20"/>
        <v>-5.4362660594134429E-2</v>
      </c>
      <c r="K274" s="168">
        <v>263389.87179999996</v>
      </c>
      <c r="L274" s="168">
        <v>0</v>
      </c>
      <c r="M274" s="168">
        <v>25391.376845827181</v>
      </c>
      <c r="N274" s="168">
        <v>30319.226640640914</v>
      </c>
      <c r="O274" s="168">
        <v>0</v>
      </c>
      <c r="P274" s="169">
        <v>-163568.5</v>
      </c>
      <c r="Q274" s="169">
        <v>-1109813.7035469699</v>
      </c>
      <c r="R274" s="169">
        <v>-750493.89775389875</v>
      </c>
      <c r="S274" s="170">
        <v>3509</v>
      </c>
      <c r="T274" s="31">
        <f t="shared" si="21"/>
        <v>-1870951.295435352</v>
      </c>
      <c r="U274" s="171">
        <v>971581.07771805557</v>
      </c>
      <c r="V274" s="210">
        <f t="shared" si="23"/>
        <v>-899370.21771729644</v>
      </c>
      <c r="W274" s="210">
        <v>543469.05095979292</v>
      </c>
      <c r="X274" s="30">
        <f t="shared" si="22"/>
        <v>-355901.16675750352</v>
      </c>
      <c r="Y274" s="100">
        <f t="shared" si="24"/>
        <v>-147.06659783367914</v>
      </c>
      <c r="Z274" s="355">
        <v>11</v>
      </c>
    </row>
    <row r="275" spans="1:26" s="174" customFormat="1">
      <c r="A275" s="100">
        <v>858</v>
      </c>
      <c r="B275" s="95" t="s">
        <v>273</v>
      </c>
      <c r="C275" s="96">
        <v>39718</v>
      </c>
      <c r="D275" s="96">
        <v>67498797.189999998</v>
      </c>
      <c r="E275" s="96">
        <v>8072599.6857604105</v>
      </c>
      <c r="F275" s="96">
        <v>75571396.875760406</v>
      </c>
      <c r="G275" s="165">
        <v>1359.93</v>
      </c>
      <c r="H275" s="166">
        <v>54013699.740000002</v>
      </c>
      <c r="I275" s="166">
        <v>21557697.135760404</v>
      </c>
      <c r="J275" s="405">
        <f t="shared" si="20"/>
        <v>0.28526265263035061</v>
      </c>
      <c r="K275" s="168">
        <v>0</v>
      </c>
      <c r="L275" s="168">
        <v>0</v>
      </c>
      <c r="M275" s="168">
        <v>405191.24145931046</v>
      </c>
      <c r="N275" s="168">
        <v>807074.99668735999</v>
      </c>
      <c r="O275" s="168">
        <v>360754.65165916545</v>
      </c>
      <c r="P275" s="169">
        <v>-2569882.76315</v>
      </c>
      <c r="Q275" s="169">
        <v>4186990.4005118897</v>
      </c>
      <c r="R275" s="169">
        <v>1964928.3638382002</v>
      </c>
      <c r="S275" s="170">
        <v>57591.1</v>
      </c>
      <c r="T275" s="31">
        <f t="shared" si="21"/>
        <v>26770345.126766331</v>
      </c>
      <c r="U275" s="171">
        <v>-703436.03947544389</v>
      </c>
      <c r="V275" s="210">
        <f t="shared" si="23"/>
        <v>26066909.087290887</v>
      </c>
      <c r="W275" s="210">
        <v>4701185.9668148765</v>
      </c>
      <c r="X275" s="30">
        <f t="shared" si="22"/>
        <v>30768095.054105762</v>
      </c>
      <c r="Y275" s="100">
        <f t="shared" si="24"/>
        <v>774.66375583125443</v>
      </c>
      <c r="Z275" s="355">
        <v>1</v>
      </c>
    </row>
    <row r="276" spans="1:26" s="174" customFormat="1">
      <c r="A276" s="100">
        <v>859</v>
      </c>
      <c r="B276" s="95" t="s">
        <v>274</v>
      </c>
      <c r="C276" s="96">
        <v>6593</v>
      </c>
      <c r="D276" s="96">
        <v>18421228.290000003</v>
      </c>
      <c r="E276" s="96">
        <v>873314.28055696678</v>
      </c>
      <c r="F276" s="96">
        <v>19294542.570556968</v>
      </c>
      <c r="G276" s="165">
        <v>1359.93</v>
      </c>
      <c r="H276" s="166">
        <v>8966018.4900000002</v>
      </c>
      <c r="I276" s="166">
        <v>10328524.080556968</v>
      </c>
      <c r="J276" s="405">
        <f t="shared" si="20"/>
        <v>0.53530805629556932</v>
      </c>
      <c r="K276" s="168">
        <v>0</v>
      </c>
      <c r="L276" s="168">
        <v>0</v>
      </c>
      <c r="M276" s="168">
        <v>46034.621009307557</v>
      </c>
      <c r="N276" s="168">
        <v>123094.16522161594</v>
      </c>
      <c r="O276" s="168">
        <v>0</v>
      </c>
      <c r="P276" s="169">
        <v>-289692.59999999998</v>
      </c>
      <c r="Q276" s="169">
        <v>-1269966.4205834512</v>
      </c>
      <c r="R276" s="169">
        <v>-1602539.1589233917</v>
      </c>
      <c r="S276" s="170">
        <v>9559.85</v>
      </c>
      <c r="T276" s="31">
        <f t="shared" si="21"/>
        <v>7345014.5372810494</v>
      </c>
      <c r="U276" s="171">
        <v>4826238.4439452421</v>
      </c>
      <c r="V276" s="210">
        <f t="shared" si="23"/>
        <v>12171252.981226292</v>
      </c>
      <c r="W276" s="210">
        <v>988609.17130187096</v>
      </c>
      <c r="X276" s="30">
        <f t="shared" si="22"/>
        <v>13159862.152528163</v>
      </c>
      <c r="Y276" s="100">
        <f t="shared" si="24"/>
        <v>1996.0355153235496</v>
      </c>
      <c r="Z276" s="355">
        <v>17</v>
      </c>
    </row>
    <row r="277" spans="1:26" s="174" customFormat="1">
      <c r="A277" s="100">
        <v>886</v>
      </c>
      <c r="B277" s="95" t="s">
        <v>275</v>
      </c>
      <c r="C277" s="96">
        <v>12669</v>
      </c>
      <c r="D277" s="96">
        <v>19583107.739999998</v>
      </c>
      <c r="E277" s="96">
        <v>1610888.9615419006</v>
      </c>
      <c r="F277" s="96">
        <v>21193996.701541901</v>
      </c>
      <c r="G277" s="165">
        <v>1359.93</v>
      </c>
      <c r="H277" s="166">
        <v>17228953.170000002</v>
      </c>
      <c r="I277" s="166">
        <v>3965043.5315418988</v>
      </c>
      <c r="J277" s="405">
        <f t="shared" si="20"/>
        <v>0.18708333248223233</v>
      </c>
      <c r="K277" s="168">
        <v>0</v>
      </c>
      <c r="L277" s="168">
        <v>0</v>
      </c>
      <c r="M277" s="168">
        <v>119611.92956312909</v>
      </c>
      <c r="N277" s="168">
        <v>217748.15651806525</v>
      </c>
      <c r="O277" s="168">
        <v>0</v>
      </c>
      <c r="P277" s="169">
        <v>-770281.96000000008</v>
      </c>
      <c r="Q277" s="169">
        <v>-141052.78831426238</v>
      </c>
      <c r="R277" s="169">
        <v>-565052.86245624186</v>
      </c>
      <c r="S277" s="170">
        <v>18370.05</v>
      </c>
      <c r="T277" s="31">
        <f t="shared" si="21"/>
        <v>2844386.0568525889</v>
      </c>
      <c r="U277" s="171">
        <v>4289664.6657589925</v>
      </c>
      <c r="V277" s="210">
        <f t="shared" si="23"/>
        <v>7134050.7226115819</v>
      </c>
      <c r="W277" s="210">
        <v>1952759.6105010191</v>
      </c>
      <c r="X277" s="30">
        <f t="shared" si="22"/>
        <v>9086810.3331126012</v>
      </c>
      <c r="Y277" s="100">
        <f t="shared" si="24"/>
        <v>717.24763857546782</v>
      </c>
      <c r="Z277" s="355">
        <v>4</v>
      </c>
    </row>
    <row r="278" spans="1:26" s="174" customFormat="1">
      <c r="A278" s="100">
        <v>887</v>
      </c>
      <c r="B278" s="95" t="s">
        <v>276</v>
      </c>
      <c r="C278" s="96">
        <v>4669</v>
      </c>
      <c r="D278" s="96">
        <v>5837359.5900000008</v>
      </c>
      <c r="E278" s="96">
        <v>1034336.0085475891</v>
      </c>
      <c r="F278" s="96">
        <v>6871695.59854759</v>
      </c>
      <c r="G278" s="165">
        <v>1359.93</v>
      </c>
      <c r="H278" s="166">
        <v>6349513.1699999999</v>
      </c>
      <c r="I278" s="166">
        <v>522182.42854759004</v>
      </c>
      <c r="J278" s="405">
        <f t="shared" si="20"/>
        <v>7.599033179786939E-2</v>
      </c>
      <c r="K278" s="168">
        <v>0</v>
      </c>
      <c r="L278" s="168">
        <v>0</v>
      </c>
      <c r="M278" s="168">
        <v>47828.001181774831</v>
      </c>
      <c r="N278" s="168">
        <v>70319.085168961348</v>
      </c>
      <c r="O278" s="168">
        <v>0</v>
      </c>
      <c r="P278" s="169">
        <v>-377067.72499999998</v>
      </c>
      <c r="Q278" s="169">
        <v>-413029.62838200323</v>
      </c>
      <c r="R278" s="169">
        <v>-194736.86893043312</v>
      </c>
      <c r="S278" s="170">
        <v>6770.05</v>
      </c>
      <c r="T278" s="31">
        <f t="shared" si="21"/>
        <v>-337734.65741411014</v>
      </c>
      <c r="U278" s="171">
        <v>2399838.7507077456</v>
      </c>
      <c r="V278" s="210">
        <f t="shared" si="23"/>
        <v>2062104.0932936354</v>
      </c>
      <c r="W278" s="210">
        <v>1029184.7962431507</v>
      </c>
      <c r="X278" s="30">
        <f t="shared" si="22"/>
        <v>3091288.8895367859</v>
      </c>
      <c r="Y278" s="100">
        <f t="shared" si="24"/>
        <v>662.0880037560047</v>
      </c>
      <c r="Z278" s="355">
        <v>6</v>
      </c>
    </row>
    <row r="279" spans="1:26" s="174" customFormat="1">
      <c r="A279" s="100">
        <v>889</v>
      </c>
      <c r="B279" s="95" t="s">
        <v>277</v>
      </c>
      <c r="C279" s="96">
        <v>2568</v>
      </c>
      <c r="D279" s="96">
        <v>3639908.96</v>
      </c>
      <c r="E279" s="96">
        <v>1592201.7756455862</v>
      </c>
      <c r="F279" s="96">
        <v>5232110.7356455866</v>
      </c>
      <c r="G279" s="165">
        <v>1359.93</v>
      </c>
      <c r="H279" s="166">
        <v>3492300.24</v>
      </c>
      <c r="I279" s="166">
        <v>1739810.4956455864</v>
      </c>
      <c r="J279" s="405">
        <f t="shared" si="20"/>
        <v>0.33252554916174043</v>
      </c>
      <c r="K279" s="168">
        <v>321204.51038400002</v>
      </c>
      <c r="L279" s="168">
        <v>0</v>
      </c>
      <c r="M279" s="168">
        <v>29185.290259162757</v>
      </c>
      <c r="N279" s="168">
        <v>45060.495363053175</v>
      </c>
      <c r="O279" s="168">
        <v>0</v>
      </c>
      <c r="P279" s="169">
        <v>-108366.575</v>
      </c>
      <c r="Q279" s="169">
        <v>1089285.4322706249</v>
      </c>
      <c r="R279" s="169">
        <v>428441.06138360279</v>
      </c>
      <c r="S279" s="170">
        <v>3723.6</v>
      </c>
      <c r="T279" s="31">
        <f t="shared" si="21"/>
        <v>3548344.3103060303</v>
      </c>
      <c r="U279" s="171">
        <v>1009703.136165547</v>
      </c>
      <c r="V279" s="210">
        <f t="shared" si="23"/>
        <v>4558047.4464715775</v>
      </c>
      <c r="W279" s="210">
        <v>547505.48427104927</v>
      </c>
      <c r="X279" s="30">
        <f t="shared" si="22"/>
        <v>5105552.930742627</v>
      </c>
      <c r="Y279" s="100">
        <f t="shared" si="24"/>
        <v>1988.1436646194031</v>
      </c>
      <c r="Z279" s="355">
        <v>17</v>
      </c>
    </row>
    <row r="280" spans="1:26" s="174" customFormat="1">
      <c r="A280" s="100">
        <v>890</v>
      </c>
      <c r="B280" s="95" t="s">
        <v>278</v>
      </c>
      <c r="C280" s="96">
        <v>1176</v>
      </c>
      <c r="D280" s="96">
        <v>1447263.9</v>
      </c>
      <c r="E280" s="96">
        <v>1167726.1580214628</v>
      </c>
      <c r="F280" s="96">
        <v>2614990.0580214625</v>
      </c>
      <c r="G280" s="165">
        <v>1359.93</v>
      </c>
      <c r="H280" s="166">
        <v>1599277.6800000002</v>
      </c>
      <c r="I280" s="166">
        <v>1015712.3780214624</v>
      </c>
      <c r="J280" s="405">
        <f t="shared" si="20"/>
        <v>0.38841921211354979</v>
      </c>
      <c r="K280" s="168">
        <v>422098.90464000008</v>
      </c>
      <c r="L280" s="168">
        <v>451296.72</v>
      </c>
      <c r="M280" s="168">
        <v>14085.879612438341</v>
      </c>
      <c r="N280" s="168">
        <v>18075.198471188418</v>
      </c>
      <c r="O280" s="168">
        <v>0</v>
      </c>
      <c r="P280" s="169">
        <v>-57765.855000000003</v>
      </c>
      <c r="Q280" s="169">
        <v>119373.96570226965</v>
      </c>
      <c r="R280" s="169">
        <v>577144.85916695406</v>
      </c>
      <c r="S280" s="170">
        <v>1705.2</v>
      </c>
      <c r="T280" s="31">
        <f t="shared" si="21"/>
        <v>2561727.2506143129</v>
      </c>
      <c r="U280" s="171">
        <v>493191.7065052056</v>
      </c>
      <c r="V280" s="210">
        <f t="shared" si="23"/>
        <v>3054918.9571195184</v>
      </c>
      <c r="W280" s="210">
        <v>238010.95881950855</v>
      </c>
      <c r="X280" s="30">
        <f t="shared" si="22"/>
        <v>3292929.915939027</v>
      </c>
      <c r="Y280" s="100">
        <f t="shared" si="24"/>
        <v>2800.1104727372676</v>
      </c>
      <c r="Z280" s="355">
        <v>19</v>
      </c>
    </row>
    <row r="281" spans="1:26" s="174" customFormat="1">
      <c r="A281" s="100">
        <v>892</v>
      </c>
      <c r="B281" s="95" t="s">
        <v>279</v>
      </c>
      <c r="C281" s="96">
        <v>3634</v>
      </c>
      <c r="D281" s="96">
        <v>8295453.29</v>
      </c>
      <c r="E281" s="96">
        <v>619032.03276397893</v>
      </c>
      <c r="F281" s="96">
        <v>8914485.3227639794</v>
      </c>
      <c r="G281" s="165">
        <v>1359.93</v>
      </c>
      <c r="H281" s="166">
        <v>4941985.62</v>
      </c>
      <c r="I281" s="166">
        <v>3972499.7027639793</v>
      </c>
      <c r="J281" s="405">
        <f t="shared" si="20"/>
        <v>0.44562300109685821</v>
      </c>
      <c r="K281" s="168">
        <v>0</v>
      </c>
      <c r="L281" s="168">
        <v>0</v>
      </c>
      <c r="M281" s="168">
        <v>27742.702357196784</v>
      </c>
      <c r="N281" s="168">
        <v>71540.806751265583</v>
      </c>
      <c r="O281" s="168">
        <v>0</v>
      </c>
      <c r="P281" s="169">
        <v>-193779.77499999997</v>
      </c>
      <c r="Q281" s="169">
        <v>377503.70580947527</v>
      </c>
      <c r="R281" s="169">
        <v>130506.25360763166</v>
      </c>
      <c r="S281" s="170">
        <v>5269.3</v>
      </c>
      <c r="T281" s="31">
        <f t="shared" si="21"/>
        <v>4391282.6962895487</v>
      </c>
      <c r="U281" s="171">
        <v>2042123.3990140557</v>
      </c>
      <c r="V281" s="210">
        <f t="shared" si="23"/>
        <v>6433406.0953036044</v>
      </c>
      <c r="W281" s="210">
        <v>602097.08319422277</v>
      </c>
      <c r="X281" s="30">
        <f t="shared" si="22"/>
        <v>7035503.1784978267</v>
      </c>
      <c r="Y281" s="100">
        <f t="shared" si="24"/>
        <v>1936.0217882492643</v>
      </c>
      <c r="Z281" s="355">
        <v>13</v>
      </c>
    </row>
    <row r="282" spans="1:26" s="174" customFormat="1">
      <c r="A282" s="100">
        <v>893</v>
      </c>
      <c r="B282" s="95" t="s">
        <v>280</v>
      </c>
      <c r="C282" s="96">
        <v>7497</v>
      </c>
      <c r="D282" s="96">
        <v>12930559.609999999</v>
      </c>
      <c r="E282" s="96">
        <v>3848114.7642773185</v>
      </c>
      <c r="F282" s="96">
        <v>16778674.374277316</v>
      </c>
      <c r="G282" s="165">
        <v>1359.93</v>
      </c>
      <c r="H282" s="166">
        <v>10195395.210000001</v>
      </c>
      <c r="I282" s="166">
        <v>6583279.1642773151</v>
      </c>
      <c r="J282" s="405">
        <f t="shared" si="20"/>
        <v>0.3923599098132487</v>
      </c>
      <c r="K282" s="168">
        <v>5409.9201659999999</v>
      </c>
      <c r="L282" s="168">
        <v>0</v>
      </c>
      <c r="M282" s="168">
        <v>96156.963753753138</v>
      </c>
      <c r="N282" s="168">
        <v>113907.03805154322</v>
      </c>
      <c r="O282" s="168">
        <v>14081.554846890293</v>
      </c>
      <c r="P282" s="169">
        <v>-324378.03499999997</v>
      </c>
      <c r="Q282" s="169">
        <v>-632871.37483209744</v>
      </c>
      <c r="R282" s="169">
        <v>-195057.98474964002</v>
      </c>
      <c r="S282" s="170">
        <v>10870.65</v>
      </c>
      <c r="T282" s="31">
        <f t="shared" si="21"/>
        <v>5671397.8965137647</v>
      </c>
      <c r="U282" s="171">
        <v>2204497.2578866798</v>
      </c>
      <c r="V282" s="210">
        <f t="shared" si="23"/>
        <v>7875895.1544004446</v>
      </c>
      <c r="W282" s="210">
        <v>1477559.2048972854</v>
      </c>
      <c r="X282" s="30">
        <f t="shared" si="22"/>
        <v>9353454.35929773</v>
      </c>
      <c r="Y282" s="100">
        <f t="shared" si="24"/>
        <v>1247.6262984257344</v>
      </c>
      <c r="Z282" s="355">
        <v>15</v>
      </c>
    </row>
    <row r="283" spans="1:26" s="174" customFormat="1">
      <c r="A283" s="100">
        <v>895</v>
      </c>
      <c r="B283" s="95" t="s">
        <v>281</v>
      </c>
      <c r="C283" s="96">
        <v>15463</v>
      </c>
      <c r="D283" s="96">
        <v>19493956.469999999</v>
      </c>
      <c r="E283" s="96">
        <v>3870684.8216181258</v>
      </c>
      <c r="F283" s="96">
        <v>23364641.291618124</v>
      </c>
      <c r="G283" s="165">
        <v>1359.93</v>
      </c>
      <c r="H283" s="166">
        <v>21028597.59</v>
      </c>
      <c r="I283" s="166">
        <v>2336043.7016181238</v>
      </c>
      <c r="J283" s="405">
        <f t="shared" si="20"/>
        <v>9.9982005820742501E-2</v>
      </c>
      <c r="K283" s="168">
        <v>0</v>
      </c>
      <c r="L283" s="168">
        <v>0</v>
      </c>
      <c r="M283" s="168">
        <v>251296.41410416435</v>
      </c>
      <c r="N283" s="168">
        <v>246017.10897606853</v>
      </c>
      <c r="O283" s="168">
        <v>0</v>
      </c>
      <c r="P283" s="169">
        <v>-939002.47389999998</v>
      </c>
      <c r="Q283" s="169">
        <v>1087190.5307428802</v>
      </c>
      <c r="R283" s="169">
        <v>1706487.9592344095</v>
      </c>
      <c r="S283" s="170">
        <v>22421.35</v>
      </c>
      <c r="T283" s="31">
        <f t="shared" si="21"/>
        <v>4710454.5907756463</v>
      </c>
      <c r="U283" s="171">
        <v>1470319.0186654124</v>
      </c>
      <c r="V283" s="210">
        <f t="shared" si="23"/>
        <v>6180773.6094410587</v>
      </c>
      <c r="W283" s="210">
        <v>2586046.9097347371</v>
      </c>
      <c r="X283" s="30">
        <f t="shared" si="22"/>
        <v>8766820.5191757958</v>
      </c>
      <c r="Y283" s="100">
        <f t="shared" si="24"/>
        <v>566.95469955220824</v>
      </c>
      <c r="Z283" s="355">
        <v>2</v>
      </c>
    </row>
    <row r="284" spans="1:26" s="174" customFormat="1">
      <c r="A284" s="100">
        <v>905</v>
      </c>
      <c r="B284" s="95" t="s">
        <v>282</v>
      </c>
      <c r="C284" s="96">
        <v>67615</v>
      </c>
      <c r="D284" s="96">
        <v>94401027.469999999</v>
      </c>
      <c r="E284" s="96">
        <v>22244930.773682512</v>
      </c>
      <c r="F284" s="96">
        <v>116645958.2436825</v>
      </c>
      <c r="G284" s="165">
        <v>1359.93</v>
      </c>
      <c r="H284" s="166">
        <v>91951666.950000003</v>
      </c>
      <c r="I284" s="166">
        <v>24694291.293682501</v>
      </c>
      <c r="J284" s="405">
        <f t="shared" si="20"/>
        <v>0.21170293137884985</v>
      </c>
      <c r="K284" s="168">
        <v>0</v>
      </c>
      <c r="L284" s="168">
        <v>0</v>
      </c>
      <c r="M284" s="168">
        <v>1078593.335769383</v>
      </c>
      <c r="N284" s="168">
        <v>1466594.5377167361</v>
      </c>
      <c r="O284" s="168">
        <v>21097.232440473865</v>
      </c>
      <c r="P284" s="169">
        <v>-5818115.7030000007</v>
      </c>
      <c r="Q284" s="169">
        <v>-9982524.3593746722</v>
      </c>
      <c r="R284" s="169">
        <v>-4173467.9497271087</v>
      </c>
      <c r="S284" s="170">
        <v>98041.75</v>
      </c>
      <c r="T284" s="31">
        <f t="shared" si="21"/>
        <v>7384510.137507312</v>
      </c>
      <c r="U284" s="171">
        <v>2607193.6995339738</v>
      </c>
      <c r="V284" s="210">
        <f t="shared" si="23"/>
        <v>9991703.8370412849</v>
      </c>
      <c r="W284" s="210">
        <v>10481371.789850747</v>
      </c>
      <c r="X284" s="30">
        <f t="shared" si="22"/>
        <v>20473075.62689203</v>
      </c>
      <c r="Y284" s="100">
        <f t="shared" si="24"/>
        <v>302.78896142708021</v>
      </c>
      <c r="Z284" s="355">
        <v>15</v>
      </c>
    </row>
    <row r="285" spans="1:26" s="174" customFormat="1">
      <c r="A285" s="100">
        <v>908</v>
      </c>
      <c r="B285" s="95" t="s">
        <v>283</v>
      </c>
      <c r="C285" s="96">
        <v>20695</v>
      </c>
      <c r="D285" s="96">
        <v>30105378.25</v>
      </c>
      <c r="E285" s="96">
        <v>3160496.1882013893</v>
      </c>
      <c r="F285" s="96">
        <v>33265874.43820139</v>
      </c>
      <c r="G285" s="165">
        <v>1359.93</v>
      </c>
      <c r="H285" s="166">
        <v>28143751.350000001</v>
      </c>
      <c r="I285" s="166">
        <v>5122123.0882013887</v>
      </c>
      <c r="J285" s="405">
        <f t="shared" si="20"/>
        <v>0.15397530276009574</v>
      </c>
      <c r="K285" s="168">
        <v>0</v>
      </c>
      <c r="L285" s="168">
        <v>0</v>
      </c>
      <c r="M285" s="168">
        <v>220312.49691134869</v>
      </c>
      <c r="N285" s="168">
        <v>376408.42529680417</v>
      </c>
      <c r="O285" s="168">
        <v>0</v>
      </c>
      <c r="P285" s="169">
        <v>-1434750.0212000001</v>
      </c>
      <c r="Q285" s="169">
        <v>-196172.36368123142</v>
      </c>
      <c r="R285" s="169">
        <v>261349.39126429276</v>
      </c>
      <c r="S285" s="170">
        <v>30007.75</v>
      </c>
      <c r="T285" s="31">
        <f t="shared" si="21"/>
        <v>4379278.7667926028</v>
      </c>
      <c r="U285" s="171">
        <v>4395558.9322686261</v>
      </c>
      <c r="V285" s="210">
        <f t="shared" si="23"/>
        <v>8774837.6990612298</v>
      </c>
      <c r="W285" s="210">
        <v>2963091.5333975297</v>
      </c>
      <c r="X285" s="30">
        <f t="shared" si="22"/>
        <v>11737929.232458759</v>
      </c>
      <c r="Y285" s="100">
        <f t="shared" si="24"/>
        <v>567.18672299873197</v>
      </c>
      <c r="Z285" s="355">
        <v>6</v>
      </c>
    </row>
    <row r="286" spans="1:26" s="174" customFormat="1">
      <c r="A286" s="100">
        <v>915</v>
      </c>
      <c r="B286" s="95" t="s">
        <v>284</v>
      </c>
      <c r="C286" s="96">
        <v>19973</v>
      </c>
      <c r="D286" s="96">
        <v>22912986.099999998</v>
      </c>
      <c r="E286" s="96">
        <v>3547430.6945938477</v>
      </c>
      <c r="F286" s="96">
        <v>26460416.794593845</v>
      </c>
      <c r="G286" s="165">
        <v>1359.93</v>
      </c>
      <c r="H286" s="166">
        <v>27161881.890000001</v>
      </c>
      <c r="I286" s="166">
        <v>-701465.09540615603</v>
      </c>
      <c r="J286" s="405">
        <f t="shared" si="20"/>
        <v>-2.6509979069924292E-2</v>
      </c>
      <c r="K286" s="168">
        <v>86741.474043333335</v>
      </c>
      <c r="L286" s="168">
        <v>0</v>
      </c>
      <c r="M286" s="168">
        <v>287071.36620714923</v>
      </c>
      <c r="N286" s="168">
        <v>387162.08317892905</v>
      </c>
      <c r="O286" s="168">
        <v>0</v>
      </c>
      <c r="P286" s="169">
        <v>-1896798.8049999999</v>
      </c>
      <c r="Q286" s="169">
        <v>773633.93252304895</v>
      </c>
      <c r="R286" s="169">
        <v>1033412.9961954993</v>
      </c>
      <c r="S286" s="170">
        <v>28960.85</v>
      </c>
      <c r="T286" s="31">
        <f t="shared" si="21"/>
        <v>-1281.1982581961202</v>
      </c>
      <c r="U286" s="171">
        <v>6452901.9726271033</v>
      </c>
      <c r="V286" s="210">
        <f t="shared" si="23"/>
        <v>6451620.7743689073</v>
      </c>
      <c r="W286" s="210">
        <v>3371162.8701887261</v>
      </c>
      <c r="X286" s="30">
        <f t="shared" si="22"/>
        <v>9822783.6445576325</v>
      </c>
      <c r="Y286" s="100">
        <f t="shared" si="24"/>
        <v>491.80311643506894</v>
      </c>
      <c r="Z286" s="355">
        <v>11</v>
      </c>
    </row>
    <row r="287" spans="1:26" s="174" customFormat="1">
      <c r="A287" s="100">
        <v>918</v>
      </c>
      <c r="B287" s="95" t="s">
        <v>285</v>
      </c>
      <c r="C287" s="96">
        <v>2271</v>
      </c>
      <c r="D287" s="96">
        <v>3127511.54</v>
      </c>
      <c r="E287" s="96">
        <v>429680.90242340963</v>
      </c>
      <c r="F287" s="96">
        <v>3557192.4424234098</v>
      </c>
      <c r="G287" s="165">
        <v>1359.93</v>
      </c>
      <c r="H287" s="166">
        <v>3088401.0300000003</v>
      </c>
      <c r="I287" s="166">
        <v>468791.41242340952</v>
      </c>
      <c r="J287" s="405">
        <f t="shared" si="20"/>
        <v>0.13178691341872856</v>
      </c>
      <c r="K287" s="168">
        <v>0</v>
      </c>
      <c r="L287" s="168">
        <v>0</v>
      </c>
      <c r="M287" s="168">
        <v>20847.142266752897</v>
      </c>
      <c r="N287" s="168">
        <v>24089.354495569092</v>
      </c>
      <c r="O287" s="168">
        <v>0</v>
      </c>
      <c r="P287" s="169">
        <v>-118824.77499999999</v>
      </c>
      <c r="Q287" s="169">
        <v>-60287.279328028912</v>
      </c>
      <c r="R287" s="169">
        <v>-20092.982377388667</v>
      </c>
      <c r="S287" s="170">
        <v>3292.95</v>
      </c>
      <c r="T287" s="31">
        <f t="shared" si="21"/>
        <v>317815.82248031395</v>
      </c>
      <c r="U287" s="171">
        <v>738026.39485276723</v>
      </c>
      <c r="V287" s="210">
        <f t="shared" si="23"/>
        <v>1055842.2173330812</v>
      </c>
      <c r="W287" s="210">
        <v>501960.38507163088</v>
      </c>
      <c r="X287" s="30">
        <f t="shared" si="22"/>
        <v>1557802.602404712</v>
      </c>
      <c r="Y287" s="100">
        <f t="shared" si="24"/>
        <v>685.95447045561957</v>
      </c>
      <c r="Z287" s="355">
        <v>2</v>
      </c>
    </row>
    <row r="288" spans="1:26" s="174" customFormat="1">
      <c r="A288" s="100">
        <v>921</v>
      </c>
      <c r="B288" s="95" t="s">
        <v>286</v>
      </c>
      <c r="C288" s="96">
        <v>1941</v>
      </c>
      <c r="D288" s="96">
        <v>1776660.84</v>
      </c>
      <c r="E288" s="96">
        <v>533593.02081533417</v>
      </c>
      <c r="F288" s="96">
        <v>2310253.8608153341</v>
      </c>
      <c r="G288" s="165">
        <v>1359.93</v>
      </c>
      <c r="H288" s="166">
        <v>2639624.1300000004</v>
      </c>
      <c r="I288" s="166">
        <v>-329370.26918466622</v>
      </c>
      <c r="J288" s="405">
        <f t="shared" si="20"/>
        <v>-0.1425688643015296</v>
      </c>
      <c r="K288" s="168">
        <v>576432.85389599996</v>
      </c>
      <c r="L288" s="168">
        <v>0</v>
      </c>
      <c r="M288" s="168">
        <v>20771.701909828273</v>
      </c>
      <c r="N288" s="168">
        <v>33229.292506447622</v>
      </c>
      <c r="O288" s="168">
        <v>0</v>
      </c>
      <c r="P288" s="169">
        <v>-103469.265</v>
      </c>
      <c r="Q288" s="169">
        <v>750034.47577336105</v>
      </c>
      <c r="R288" s="169">
        <v>114841.058094263</v>
      </c>
      <c r="S288" s="170">
        <v>2814.45</v>
      </c>
      <c r="T288" s="31">
        <f t="shared" si="21"/>
        <v>1065284.2979952337</v>
      </c>
      <c r="U288" s="171">
        <v>964812.90063515084</v>
      </c>
      <c r="V288" s="210">
        <f t="shared" si="23"/>
        <v>2030097.1986303846</v>
      </c>
      <c r="W288" s="210">
        <v>479383.35179465823</v>
      </c>
      <c r="X288" s="30">
        <f t="shared" si="22"/>
        <v>2509480.5504250429</v>
      </c>
      <c r="Y288" s="100">
        <f t="shared" si="24"/>
        <v>1292.8802423622064</v>
      </c>
      <c r="Z288" s="355">
        <v>11</v>
      </c>
    </row>
    <row r="289" spans="1:26" s="174" customFormat="1">
      <c r="A289" s="100">
        <v>922</v>
      </c>
      <c r="B289" s="95" t="s">
        <v>287</v>
      </c>
      <c r="C289" s="96">
        <v>4444</v>
      </c>
      <c r="D289" s="96">
        <v>8100476.8499999987</v>
      </c>
      <c r="E289" s="96">
        <v>606928.10783042118</v>
      </c>
      <c r="F289" s="96">
        <v>8707404.9578304198</v>
      </c>
      <c r="G289" s="165">
        <v>1359.93</v>
      </c>
      <c r="H289" s="166">
        <v>6043528.9199999999</v>
      </c>
      <c r="I289" s="166">
        <v>2663876.0378304198</v>
      </c>
      <c r="J289" s="405">
        <f t="shared" si="20"/>
        <v>0.30593225544596292</v>
      </c>
      <c r="K289" s="168">
        <v>0</v>
      </c>
      <c r="L289" s="168">
        <v>0</v>
      </c>
      <c r="M289" s="168">
        <v>24797.347019330198</v>
      </c>
      <c r="N289" s="168">
        <v>84262.170805164584</v>
      </c>
      <c r="O289" s="168">
        <v>17422.028373111847</v>
      </c>
      <c r="P289" s="169">
        <v>-222637.16</v>
      </c>
      <c r="Q289" s="169">
        <v>-317848.16307317681</v>
      </c>
      <c r="R289" s="169">
        <v>-336222.06590034679</v>
      </c>
      <c r="S289" s="170">
        <v>6443.8</v>
      </c>
      <c r="T289" s="31">
        <f t="shared" si="21"/>
        <v>1920093.995054503</v>
      </c>
      <c r="U289" s="171">
        <v>1367818.0314632012</v>
      </c>
      <c r="V289" s="210">
        <f t="shared" si="23"/>
        <v>3287912.0265177041</v>
      </c>
      <c r="W289" s="210">
        <v>737171.49973817344</v>
      </c>
      <c r="X289" s="30">
        <f t="shared" si="22"/>
        <v>4025083.5262558777</v>
      </c>
      <c r="Y289" s="100">
        <f t="shared" si="24"/>
        <v>905.7343668442569</v>
      </c>
      <c r="Z289" s="355">
        <v>6</v>
      </c>
    </row>
    <row r="290" spans="1:26" s="174" customFormat="1">
      <c r="A290" s="100">
        <v>924</v>
      </c>
      <c r="B290" s="95" t="s">
        <v>288</v>
      </c>
      <c r="C290" s="96">
        <v>3004</v>
      </c>
      <c r="D290" s="96">
        <v>4444335.1199999992</v>
      </c>
      <c r="E290" s="96">
        <v>670383.53613596258</v>
      </c>
      <c r="F290" s="96">
        <v>5114718.6561359614</v>
      </c>
      <c r="G290" s="165">
        <v>1359.93</v>
      </c>
      <c r="H290" s="166">
        <v>4085229.72</v>
      </c>
      <c r="I290" s="166">
        <v>1029488.9361359612</v>
      </c>
      <c r="J290" s="405">
        <f t="shared" si="20"/>
        <v>0.20127968033997665</v>
      </c>
      <c r="K290" s="168">
        <v>182171.30164000002</v>
      </c>
      <c r="L290" s="168">
        <v>0</v>
      </c>
      <c r="M290" s="168">
        <v>34219.602995375571</v>
      </c>
      <c r="N290" s="168">
        <v>51199.567899050249</v>
      </c>
      <c r="O290" s="168">
        <v>0</v>
      </c>
      <c r="P290" s="169">
        <v>-124622.59499999999</v>
      </c>
      <c r="Q290" s="169">
        <v>-112246.7554178655</v>
      </c>
      <c r="R290" s="169">
        <v>-306884.62210322125</v>
      </c>
      <c r="S290" s="170">
        <v>4355.8</v>
      </c>
      <c r="T290" s="31">
        <f t="shared" si="21"/>
        <v>757681.23614930036</v>
      </c>
      <c r="U290" s="171">
        <v>1620248.7144630528</v>
      </c>
      <c r="V290" s="210">
        <f t="shared" si="23"/>
        <v>2377929.9506123532</v>
      </c>
      <c r="W290" s="210">
        <v>694550.24034250248</v>
      </c>
      <c r="X290" s="30">
        <f t="shared" si="22"/>
        <v>3072480.1909548556</v>
      </c>
      <c r="Y290" s="100">
        <f t="shared" si="24"/>
        <v>1022.7963352046789</v>
      </c>
      <c r="Z290" s="355">
        <v>16</v>
      </c>
    </row>
    <row r="291" spans="1:26" s="174" customFormat="1">
      <c r="A291" s="100">
        <v>925</v>
      </c>
      <c r="B291" s="95" t="s">
        <v>289</v>
      </c>
      <c r="C291" s="96">
        <v>3490</v>
      </c>
      <c r="D291" s="96">
        <v>4749871.6000000006</v>
      </c>
      <c r="E291" s="96">
        <v>1180696.5529437864</v>
      </c>
      <c r="F291" s="96">
        <v>5930568.1529437872</v>
      </c>
      <c r="G291" s="165">
        <v>1359.93</v>
      </c>
      <c r="H291" s="166">
        <v>4746155.7</v>
      </c>
      <c r="I291" s="166">
        <v>1184412.452943787</v>
      </c>
      <c r="J291" s="405">
        <f t="shared" si="20"/>
        <v>0.19971315098299208</v>
      </c>
      <c r="K291" s="168">
        <v>178252.38052666667</v>
      </c>
      <c r="L291" s="168">
        <v>0</v>
      </c>
      <c r="M291" s="168">
        <v>57043.629171422181</v>
      </c>
      <c r="N291" s="168">
        <v>56000.222502250377</v>
      </c>
      <c r="O291" s="168">
        <v>0</v>
      </c>
      <c r="P291" s="169">
        <v>-170468.94750000001</v>
      </c>
      <c r="Q291" s="169">
        <v>1179051.7818548291</v>
      </c>
      <c r="R291" s="169">
        <v>899243.5286729018</v>
      </c>
      <c r="S291" s="170">
        <v>5060.5</v>
      </c>
      <c r="T291" s="31">
        <f t="shared" si="21"/>
        <v>3388595.5481718569</v>
      </c>
      <c r="U291" s="171">
        <v>-135602.49577350073</v>
      </c>
      <c r="V291" s="210">
        <f t="shared" si="23"/>
        <v>3252993.0523983561</v>
      </c>
      <c r="W291" s="210">
        <v>765082.99616116052</v>
      </c>
      <c r="X291" s="30">
        <f t="shared" si="22"/>
        <v>4018076.0485595167</v>
      </c>
      <c r="Y291" s="100">
        <f t="shared" si="24"/>
        <v>1151.3111886990018</v>
      </c>
      <c r="Z291" s="355">
        <v>11</v>
      </c>
    </row>
    <row r="292" spans="1:26" s="174" customFormat="1">
      <c r="A292" s="100">
        <v>927</v>
      </c>
      <c r="B292" s="95" t="s">
        <v>290</v>
      </c>
      <c r="C292" s="96">
        <v>29239</v>
      </c>
      <c r="D292" s="96">
        <v>50072463.649999999</v>
      </c>
      <c r="E292" s="96">
        <v>5948716.7045627944</v>
      </c>
      <c r="F292" s="96">
        <v>56021180.354562789</v>
      </c>
      <c r="G292" s="165">
        <v>1359.93</v>
      </c>
      <c r="H292" s="166">
        <v>39762993.270000003</v>
      </c>
      <c r="I292" s="166">
        <v>16258187.084562786</v>
      </c>
      <c r="J292" s="405">
        <f t="shared" si="20"/>
        <v>0.29021500406923495</v>
      </c>
      <c r="K292" s="168">
        <v>0</v>
      </c>
      <c r="L292" s="168">
        <v>0</v>
      </c>
      <c r="M292" s="168">
        <v>226154.19847298361</v>
      </c>
      <c r="N292" s="168">
        <v>531724.39329565899</v>
      </c>
      <c r="O292" s="168">
        <v>9408.3722594637384</v>
      </c>
      <c r="P292" s="169">
        <v>-2475595.3199999998</v>
      </c>
      <c r="Q292" s="169">
        <v>-5557.1046756499763</v>
      </c>
      <c r="R292" s="169">
        <v>888842.21028579981</v>
      </c>
      <c r="S292" s="170">
        <v>42396.549999999996</v>
      </c>
      <c r="T292" s="31">
        <f t="shared" si="21"/>
        <v>15475560.384201042</v>
      </c>
      <c r="U292" s="171">
        <v>3695454.4981210013</v>
      </c>
      <c r="V292" s="210">
        <f t="shared" si="23"/>
        <v>19171014.882322043</v>
      </c>
      <c r="W292" s="210">
        <v>4345284.7714007162</v>
      </c>
      <c r="X292" s="30">
        <f t="shared" si="22"/>
        <v>23516299.653722759</v>
      </c>
      <c r="Y292" s="100">
        <f t="shared" si="24"/>
        <v>804.27852025454899</v>
      </c>
      <c r="Z292" s="355">
        <v>1</v>
      </c>
    </row>
    <row r="293" spans="1:26" s="174" customFormat="1">
      <c r="A293" s="100">
        <v>931</v>
      </c>
      <c r="B293" s="95" t="s">
        <v>291</v>
      </c>
      <c r="C293" s="96">
        <v>6070</v>
      </c>
      <c r="D293" s="96">
        <v>6786592.3599999985</v>
      </c>
      <c r="E293" s="96">
        <v>1697392.6922346754</v>
      </c>
      <c r="F293" s="96">
        <v>8483985.0522346739</v>
      </c>
      <c r="G293" s="165">
        <v>1359.93</v>
      </c>
      <c r="H293" s="166">
        <v>8254775.1000000006</v>
      </c>
      <c r="I293" s="166">
        <v>229209.95223467331</v>
      </c>
      <c r="J293" s="405">
        <f t="shared" si="20"/>
        <v>2.7016779358221478E-2</v>
      </c>
      <c r="K293" s="168">
        <v>803152.92408000003</v>
      </c>
      <c r="L293" s="168">
        <v>0</v>
      </c>
      <c r="M293" s="168">
        <v>82694.132718949826</v>
      </c>
      <c r="N293" s="168">
        <v>105025.3918329406</v>
      </c>
      <c r="O293" s="168">
        <v>0</v>
      </c>
      <c r="P293" s="169">
        <v>-438762.57499999995</v>
      </c>
      <c r="Q293" s="169">
        <v>3485528.4450906515</v>
      </c>
      <c r="R293" s="169">
        <v>2415658.0169623923</v>
      </c>
      <c r="S293" s="170">
        <v>8801.5</v>
      </c>
      <c r="T293" s="31">
        <f t="shared" si="21"/>
        <v>6691307.7879196079</v>
      </c>
      <c r="U293" s="171">
        <v>1848308.3774716349</v>
      </c>
      <c r="V293" s="210">
        <f t="shared" si="23"/>
        <v>8539616.1653912421</v>
      </c>
      <c r="W293" s="210">
        <v>1319546.5014263256</v>
      </c>
      <c r="X293" s="30">
        <f t="shared" si="22"/>
        <v>9859162.6668175682</v>
      </c>
      <c r="Y293" s="100">
        <f t="shared" si="24"/>
        <v>1624.2442614196982</v>
      </c>
      <c r="Z293" s="355">
        <v>13</v>
      </c>
    </row>
    <row r="294" spans="1:26" s="174" customFormat="1">
      <c r="A294" s="100">
        <v>934</v>
      </c>
      <c r="B294" s="95" t="s">
        <v>292</v>
      </c>
      <c r="C294" s="96">
        <v>2756</v>
      </c>
      <c r="D294" s="96">
        <v>3607241.86</v>
      </c>
      <c r="E294" s="96">
        <v>457631.11398479174</v>
      </c>
      <c r="F294" s="96">
        <v>4064872.9739847914</v>
      </c>
      <c r="G294" s="165">
        <v>1359.93</v>
      </c>
      <c r="H294" s="166">
        <v>3747967.08</v>
      </c>
      <c r="I294" s="166">
        <v>316905.89398479136</v>
      </c>
      <c r="J294" s="405">
        <f t="shared" si="20"/>
        <v>7.7962065730710586E-2</v>
      </c>
      <c r="K294" s="168">
        <v>104414.16325600001</v>
      </c>
      <c r="L294" s="168">
        <v>0</v>
      </c>
      <c r="M294" s="168">
        <v>31609.113684003805</v>
      </c>
      <c r="N294" s="168">
        <v>33637.561421957173</v>
      </c>
      <c r="O294" s="168">
        <v>0</v>
      </c>
      <c r="P294" s="169">
        <v>-132246.39499999999</v>
      </c>
      <c r="Q294" s="169">
        <v>336309.764575137</v>
      </c>
      <c r="R294" s="169">
        <v>41941.985497061847</v>
      </c>
      <c r="S294" s="170">
        <v>3996.2</v>
      </c>
      <c r="T294" s="31">
        <f t="shared" si="21"/>
        <v>736568.28741895128</v>
      </c>
      <c r="U294" s="171">
        <v>1250088.6551732402</v>
      </c>
      <c r="V294" s="210">
        <f t="shared" si="23"/>
        <v>1986656.9425921915</v>
      </c>
      <c r="W294" s="210">
        <v>548284.86139991973</v>
      </c>
      <c r="X294" s="30">
        <f t="shared" si="22"/>
        <v>2534941.8039921112</v>
      </c>
      <c r="Y294" s="100">
        <f t="shared" si="24"/>
        <v>919.79020464154985</v>
      </c>
      <c r="Z294" s="355">
        <v>14</v>
      </c>
    </row>
    <row r="295" spans="1:26" s="174" customFormat="1">
      <c r="A295" s="100">
        <v>935</v>
      </c>
      <c r="B295" s="95" t="s">
        <v>293</v>
      </c>
      <c r="C295" s="96">
        <v>3040</v>
      </c>
      <c r="D295" s="96">
        <v>3444619.04</v>
      </c>
      <c r="E295" s="96">
        <v>928414.71923277085</v>
      </c>
      <c r="F295" s="96">
        <v>4373033.7592327707</v>
      </c>
      <c r="G295" s="165">
        <v>1359.93</v>
      </c>
      <c r="H295" s="166">
        <v>4134187.2</v>
      </c>
      <c r="I295" s="166">
        <v>238846.55923277047</v>
      </c>
      <c r="J295" s="405">
        <f t="shared" si="20"/>
        <v>5.4618046048351347E-2</v>
      </c>
      <c r="K295" s="168">
        <v>120476.55381333333</v>
      </c>
      <c r="L295" s="168">
        <v>0</v>
      </c>
      <c r="M295" s="168">
        <v>41705.047680180884</v>
      </c>
      <c r="N295" s="168">
        <v>54796.25188448625</v>
      </c>
      <c r="O295" s="168">
        <v>0</v>
      </c>
      <c r="P295" s="169">
        <v>-183616.03500000003</v>
      </c>
      <c r="Q295" s="169">
        <v>168608.49134791258</v>
      </c>
      <c r="R295" s="169">
        <v>254581.80028331411</v>
      </c>
      <c r="S295" s="170">
        <v>4408</v>
      </c>
      <c r="T295" s="31">
        <f t="shared" si="21"/>
        <v>699806.66924199753</v>
      </c>
      <c r="U295" s="171">
        <v>896706.20118661271</v>
      </c>
      <c r="V295" s="210">
        <f t="shared" si="23"/>
        <v>1596512.8704286101</v>
      </c>
      <c r="W295" s="210">
        <v>626291.64124127373</v>
      </c>
      <c r="X295" s="30">
        <f t="shared" si="22"/>
        <v>2222804.511669884</v>
      </c>
      <c r="Y295" s="100">
        <f t="shared" si="24"/>
        <v>731.18569462825133</v>
      </c>
      <c r="Z295" s="355">
        <v>8</v>
      </c>
    </row>
    <row r="296" spans="1:26" s="174" customFormat="1">
      <c r="A296" s="100">
        <v>936</v>
      </c>
      <c r="B296" s="95" t="s">
        <v>294</v>
      </c>
      <c r="C296" s="96">
        <v>6465</v>
      </c>
      <c r="D296" s="96">
        <v>7443300.6699999999</v>
      </c>
      <c r="E296" s="96">
        <v>1619011.3055299004</v>
      </c>
      <c r="F296" s="96">
        <v>9062311.9755298998</v>
      </c>
      <c r="G296" s="165">
        <v>1359.93</v>
      </c>
      <c r="H296" s="166">
        <v>8791947.4500000011</v>
      </c>
      <c r="I296" s="166">
        <v>270364.5255298987</v>
      </c>
      <c r="J296" s="405">
        <f t="shared" si="20"/>
        <v>2.9833945935644056E-2</v>
      </c>
      <c r="K296" s="168">
        <v>639444.90066000004</v>
      </c>
      <c r="L296" s="168">
        <v>0</v>
      </c>
      <c r="M296" s="168">
        <v>83121.171169262845</v>
      </c>
      <c r="N296" s="168">
        <v>110627.66960665314</v>
      </c>
      <c r="O296" s="168">
        <v>0</v>
      </c>
      <c r="P296" s="169">
        <v>-421879.37</v>
      </c>
      <c r="Q296" s="169">
        <v>2153809.1112912162</v>
      </c>
      <c r="R296" s="169">
        <v>1117123.4764624948</v>
      </c>
      <c r="S296" s="170">
        <v>9374.25</v>
      </c>
      <c r="T296" s="31">
        <f t="shared" si="21"/>
        <v>3961985.734719526</v>
      </c>
      <c r="U296" s="171">
        <v>1661339.4839744729</v>
      </c>
      <c r="V296" s="210">
        <f t="shared" si="23"/>
        <v>5623325.2186939986</v>
      </c>
      <c r="W296" s="210">
        <v>1383093.9915789971</v>
      </c>
      <c r="X296" s="30">
        <f t="shared" si="22"/>
        <v>7006419.2102729958</v>
      </c>
      <c r="Y296" s="100">
        <f t="shared" si="24"/>
        <v>1083.7462042185609</v>
      </c>
      <c r="Z296" s="355">
        <v>6</v>
      </c>
    </row>
    <row r="297" spans="1:26" s="174" customFormat="1">
      <c r="A297" s="100">
        <v>946</v>
      </c>
      <c r="B297" s="95" t="s">
        <v>295</v>
      </c>
      <c r="C297" s="96">
        <v>6376</v>
      </c>
      <c r="D297" s="96">
        <v>10231909.66</v>
      </c>
      <c r="E297" s="96">
        <v>3267108.7850150135</v>
      </c>
      <c r="F297" s="96">
        <v>13499018.445015013</v>
      </c>
      <c r="G297" s="165">
        <v>1359.93</v>
      </c>
      <c r="H297" s="166">
        <v>8670913.6799999997</v>
      </c>
      <c r="I297" s="166">
        <v>4828104.7650150135</v>
      </c>
      <c r="J297" s="405">
        <f t="shared" si="20"/>
        <v>0.3576633949113508</v>
      </c>
      <c r="K297" s="168">
        <v>159570.53674666668</v>
      </c>
      <c r="L297" s="168">
        <v>0</v>
      </c>
      <c r="M297" s="168">
        <v>72156.580935647202</v>
      </c>
      <c r="N297" s="168">
        <v>104426.53122348538</v>
      </c>
      <c r="O297" s="168">
        <v>0</v>
      </c>
      <c r="P297" s="169">
        <v>-272070.67</v>
      </c>
      <c r="Q297" s="169">
        <v>-129119.71376491245</v>
      </c>
      <c r="R297" s="169">
        <v>208628.18064327849</v>
      </c>
      <c r="S297" s="170">
        <v>9245.1999999999989</v>
      </c>
      <c r="T297" s="31">
        <f t="shared" si="21"/>
        <v>4980941.4107991792</v>
      </c>
      <c r="U297" s="171">
        <v>2025058.1306839082</v>
      </c>
      <c r="V297" s="210">
        <f t="shared" si="23"/>
        <v>7005999.5414830875</v>
      </c>
      <c r="W297" s="210">
        <v>1327803.1176995542</v>
      </c>
      <c r="X297" s="30">
        <f t="shared" si="22"/>
        <v>8333802.6591826417</v>
      </c>
      <c r="Y297" s="100">
        <f t="shared" si="24"/>
        <v>1307.0581334979049</v>
      </c>
      <c r="Z297" s="355">
        <v>15</v>
      </c>
    </row>
    <row r="298" spans="1:26" s="174" customFormat="1">
      <c r="A298" s="100">
        <v>976</v>
      </c>
      <c r="B298" s="95" t="s">
        <v>296</v>
      </c>
      <c r="C298" s="96">
        <v>3830</v>
      </c>
      <c r="D298" s="96">
        <v>3711961.0399999996</v>
      </c>
      <c r="E298" s="96">
        <v>2104455.2629526407</v>
      </c>
      <c r="F298" s="96">
        <v>5816416.3029526398</v>
      </c>
      <c r="G298" s="165">
        <v>1359.93</v>
      </c>
      <c r="H298" s="166">
        <v>5208531.9000000004</v>
      </c>
      <c r="I298" s="166">
        <v>607884.40295263939</v>
      </c>
      <c r="J298" s="405">
        <f t="shared" si="20"/>
        <v>0.10451184566071269</v>
      </c>
      <c r="K298" s="168">
        <v>1215480.86424</v>
      </c>
      <c r="L298" s="168">
        <v>0</v>
      </c>
      <c r="M298" s="168">
        <v>44508.087269445983</v>
      </c>
      <c r="N298" s="168">
        <v>71371.242803649846</v>
      </c>
      <c r="O298" s="168">
        <v>0</v>
      </c>
      <c r="P298" s="169">
        <v>-205312.81689999998</v>
      </c>
      <c r="Q298" s="169">
        <v>714989.39707910444</v>
      </c>
      <c r="R298" s="169">
        <v>385554.64346689451</v>
      </c>
      <c r="S298" s="170">
        <v>5553.5</v>
      </c>
      <c r="T298" s="31">
        <f t="shared" si="21"/>
        <v>2840029.3209117339</v>
      </c>
      <c r="U298" s="171">
        <v>1988420.3885351236</v>
      </c>
      <c r="V298" s="210">
        <f t="shared" si="23"/>
        <v>4828449.7094468577</v>
      </c>
      <c r="W298" s="210">
        <v>816459.23179755465</v>
      </c>
      <c r="X298" s="30">
        <f t="shared" si="22"/>
        <v>5644908.9412444122</v>
      </c>
      <c r="Y298" s="100">
        <f t="shared" si="24"/>
        <v>1473.8665642935803</v>
      </c>
      <c r="Z298" s="355">
        <v>19</v>
      </c>
    </row>
    <row r="299" spans="1:26" s="174" customFormat="1">
      <c r="A299" s="100">
        <v>977</v>
      </c>
      <c r="B299" s="95" t="s">
        <v>297</v>
      </c>
      <c r="C299" s="96">
        <v>15357</v>
      </c>
      <c r="D299" s="96">
        <v>29334482.359999999</v>
      </c>
      <c r="E299" s="96">
        <v>2007300.88774144</v>
      </c>
      <c r="F299" s="96">
        <v>31341783.247741438</v>
      </c>
      <c r="G299" s="165">
        <v>1359.93</v>
      </c>
      <c r="H299" s="166">
        <v>20884445.010000002</v>
      </c>
      <c r="I299" s="166">
        <v>10457338.237741437</v>
      </c>
      <c r="J299" s="405">
        <f t="shared" si="20"/>
        <v>0.3336548579601008</v>
      </c>
      <c r="K299" s="168">
        <v>0</v>
      </c>
      <c r="L299" s="168">
        <v>0</v>
      </c>
      <c r="M299" s="168">
        <v>209638.47830795718</v>
      </c>
      <c r="N299" s="168">
        <v>275243.74746669043</v>
      </c>
      <c r="O299" s="168">
        <v>48737.630985289936</v>
      </c>
      <c r="P299" s="169">
        <v>-1024937.0049999999</v>
      </c>
      <c r="Q299" s="169">
        <v>20025.058790852534</v>
      </c>
      <c r="R299" s="169">
        <v>-354600.10826635326</v>
      </c>
      <c r="S299" s="170">
        <v>22267.649999999998</v>
      </c>
      <c r="T299" s="31">
        <f t="shared" si="21"/>
        <v>9653713.6900258735</v>
      </c>
      <c r="U299" s="171">
        <v>6534373.957358012</v>
      </c>
      <c r="V299" s="210">
        <f t="shared" si="23"/>
        <v>16188087.647383885</v>
      </c>
      <c r="W299" s="210">
        <v>2446496.0052536814</v>
      </c>
      <c r="X299" s="30">
        <f t="shared" si="22"/>
        <v>18634583.652637567</v>
      </c>
      <c r="Y299" s="100">
        <f t="shared" si="24"/>
        <v>1213.4260371581408</v>
      </c>
      <c r="Z299" s="355">
        <v>17</v>
      </c>
    </row>
    <row r="300" spans="1:26" s="174" customFormat="1">
      <c r="A300" s="100">
        <v>980</v>
      </c>
      <c r="B300" s="95" t="s">
        <v>298</v>
      </c>
      <c r="C300" s="96">
        <v>33533</v>
      </c>
      <c r="D300" s="96">
        <v>64018656.590000004</v>
      </c>
      <c r="E300" s="96">
        <v>4468591.1666531395</v>
      </c>
      <c r="F300" s="96">
        <v>68487247.756653145</v>
      </c>
      <c r="G300" s="165">
        <v>1359.93</v>
      </c>
      <c r="H300" s="166">
        <v>45602532.690000005</v>
      </c>
      <c r="I300" s="166">
        <v>22884715.06665314</v>
      </c>
      <c r="J300" s="405">
        <f t="shared" si="20"/>
        <v>0.33414563756403864</v>
      </c>
      <c r="K300" s="168">
        <v>0</v>
      </c>
      <c r="L300" s="168">
        <v>0</v>
      </c>
      <c r="M300" s="168">
        <v>287252.07100472198</v>
      </c>
      <c r="N300" s="168">
        <v>629478.8894281676</v>
      </c>
      <c r="O300" s="168">
        <v>185812.04613862353</v>
      </c>
      <c r="P300" s="169">
        <v>-2198283.0822999999</v>
      </c>
      <c r="Q300" s="169">
        <v>-434704.46374581836</v>
      </c>
      <c r="R300" s="169">
        <v>-1195571.6348365312</v>
      </c>
      <c r="S300" s="170">
        <v>48622.85</v>
      </c>
      <c r="T300" s="31">
        <f t="shared" si="21"/>
        <v>20207321.742342304</v>
      </c>
      <c r="U300" s="171">
        <v>6639436.9547233703</v>
      </c>
      <c r="V300" s="210">
        <f t="shared" si="23"/>
        <v>26846758.697065674</v>
      </c>
      <c r="W300" s="210">
        <v>4410644.0437999815</v>
      </c>
      <c r="X300" s="30">
        <f t="shared" si="22"/>
        <v>31257402.740865655</v>
      </c>
      <c r="Y300" s="100">
        <f t="shared" si="24"/>
        <v>932.13857217861971</v>
      </c>
      <c r="Z300" s="355">
        <v>6</v>
      </c>
    </row>
    <row r="301" spans="1:26" s="174" customFormat="1">
      <c r="A301" s="100">
        <v>981</v>
      </c>
      <c r="B301" s="95" t="s">
        <v>299</v>
      </c>
      <c r="C301" s="96">
        <v>2282</v>
      </c>
      <c r="D301" s="96">
        <v>2779332.62</v>
      </c>
      <c r="E301" s="96">
        <v>381217.68181623367</v>
      </c>
      <c r="F301" s="96">
        <v>3160550.3018162339</v>
      </c>
      <c r="G301" s="165">
        <v>1359.93</v>
      </c>
      <c r="H301" s="166">
        <v>3103360.2600000002</v>
      </c>
      <c r="I301" s="166">
        <v>57190.041816233657</v>
      </c>
      <c r="J301" s="405">
        <f t="shared" si="20"/>
        <v>1.8094963330711419E-2</v>
      </c>
      <c r="K301" s="168">
        <v>0</v>
      </c>
      <c r="L301" s="168">
        <v>0</v>
      </c>
      <c r="M301" s="168">
        <v>18078.541297223011</v>
      </c>
      <c r="N301" s="168">
        <v>30595.815774457165</v>
      </c>
      <c r="O301" s="168">
        <v>0</v>
      </c>
      <c r="P301" s="169">
        <v>-116980.34999999999</v>
      </c>
      <c r="Q301" s="169">
        <v>455638.53422491642</v>
      </c>
      <c r="R301" s="169">
        <v>231866.46627345079</v>
      </c>
      <c r="S301" s="170">
        <v>3308.9</v>
      </c>
      <c r="T301" s="31">
        <f t="shared" si="21"/>
        <v>679697.94938628108</v>
      </c>
      <c r="U301" s="171">
        <v>1170099.2440827701</v>
      </c>
      <c r="V301" s="210">
        <f t="shared" si="23"/>
        <v>1849797.1934690513</v>
      </c>
      <c r="W301" s="210">
        <v>490558.94799154141</v>
      </c>
      <c r="X301" s="30">
        <f t="shared" si="22"/>
        <v>2340356.1414605929</v>
      </c>
      <c r="Y301" s="100">
        <f t="shared" si="24"/>
        <v>1025.5723669853605</v>
      </c>
      <c r="Z301" s="355">
        <v>5</v>
      </c>
    </row>
    <row r="302" spans="1:26" s="174" customFormat="1">
      <c r="A302" s="100">
        <v>989</v>
      </c>
      <c r="B302" s="95" t="s">
        <v>300</v>
      </c>
      <c r="C302" s="96">
        <v>5484</v>
      </c>
      <c r="D302" s="96">
        <v>7277527.8799999999</v>
      </c>
      <c r="E302" s="96">
        <v>1095684.1741075832</v>
      </c>
      <c r="F302" s="96">
        <v>8373212.0541075831</v>
      </c>
      <c r="G302" s="165">
        <v>1359.93</v>
      </c>
      <c r="H302" s="166">
        <v>7457856.1200000001</v>
      </c>
      <c r="I302" s="166">
        <v>915355.93410758302</v>
      </c>
      <c r="J302" s="405">
        <f t="shared" si="20"/>
        <v>0.10931956914414269</v>
      </c>
      <c r="K302" s="168">
        <v>307601.59988000005</v>
      </c>
      <c r="L302" s="168">
        <v>0</v>
      </c>
      <c r="M302" s="168">
        <v>71086.836483396983</v>
      </c>
      <c r="N302" s="168">
        <v>84677.939810997821</v>
      </c>
      <c r="O302" s="168">
        <v>0</v>
      </c>
      <c r="P302" s="169">
        <v>-320197.06499999994</v>
      </c>
      <c r="Q302" s="169">
        <v>-856359.96821526811</v>
      </c>
      <c r="R302" s="169">
        <v>-513703.6001898286</v>
      </c>
      <c r="S302" s="170">
        <v>7951.8</v>
      </c>
      <c r="T302" s="31">
        <f t="shared" si="21"/>
        <v>-303586.52312311879</v>
      </c>
      <c r="U302" s="171">
        <v>1930641.9294164707</v>
      </c>
      <c r="V302" s="210">
        <f t="shared" si="23"/>
        <v>1627055.4062933519</v>
      </c>
      <c r="W302" s="210">
        <v>1137136.188620928</v>
      </c>
      <c r="X302" s="30">
        <f t="shared" si="22"/>
        <v>2764191.5949142799</v>
      </c>
      <c r="Y302" s="100">
        <f t="shared" si="24"/>
        <v>504.04660738772429</v>
      </c>
      <c r="Z302" s="355">
        <v>14</v>
      </c>
    </row>
    <row r="303" spans="1:26" s="174" customFormat="1">
      <c r="A303" s="100">
        <v>992</v>
      </c>
      <c r="B303" s="95" t="s">
        <v>301</v>
      </c>
      <c r="C303" s="96">
        <v>18318</v>
      </c>
      <c r="D303" s="96">
        <v>26529013.809999999</v>
      </c>
      <c r="E303" s="96">
        <v>3231650.8007742264</v>
      </c>
      <c r="F303" s="96">
        <v>29760664.610774226</v>
      </c>
      <c r="G303" s="165">
        <v>1359.93</v>
      </c>
      <c r="H303" s="166">
        <v>24911197.740000002</v>
      </c>
      <c r="I303" s="166">
        <v>4849466.8707742244</v>
      </c>
      <c r="J303" s="405">
        <f t="shared" si="20"/>
        <v>0.16294887678746853</v>
      </c>
      <c r="K303" s="168">
        <v>0</v>
      </c>
      <c r="L303" s="168">
        <v>0</v>
      </c>
      <c r="M303" s="168">
        <v>245605.31745157036</v>
      </c>
      <c r="N303" s="168">
        <v>295244.63326958386</v>
      </c>
      <c r="O303" s="168">
        <v>0</v>
      </c>
      <c r="P303" s="169">
        <v>-1458307.86</v>
      </c>
      <c r="Q303" s="169">
        <v>3464287.3897799039</v>
      </c>
      <c r="R303" s="169">
        <v>3425570.8857296463</v>
      </c>
      <c r="S303" s="170">
        <v>26561.1</v>
      </c>
      <c r="T303" s="31">
        <f t="shared" si="21"/>
        <v>10848428.337004928</v>
      </c>
      <c r="U303" s="171">
        <v>2638297.2242798284</v>
      </c>
      <c r="V303" s="210">
        <f t="shared" si="23"/>
        <v>13486725.561284756</v>
      </c>
      <c r="W303" s="210">
        <v>3044183.8758325563</v>
      </c>
      <c r="X303" s="30">
        <f t="shared" si="22"/>
        <v>16530909.437117312</v>
      </c>
      <c r="Y303" s="100">
        <f t="shared" si="24"/>
        <v>902.44073791447272</v>
      </c>
      <c r="Z303" s="355">
        <v>13</v>
      </c>
    </row>
    <row r="304" spans="1:26">
      <c r="A304" s="175"/>
      <c r="B304" s="176"/>
      <c r="C304" s="177"/>
      <c r="D304" s="177"/>
      <c r="E304" s="177"/>
      <c r="V304" s="178"/>
      <c r="W304" s="178"/>
      <c r="X304" s="124"/>
      <c r="Z304" s="356"/>
    </row>
    <row r="305" spans="1:26">
      <c r="A305" s="175"/>
      <c r="B305" s="176"/>
      <c r="C305" s="177"/>
      <c r="D305" s="177"/>
      <c r="E305" s="177"/>
      <c r="V305" s="178"/>
      <c r="W305" s="178"/>
      <c r="X305" s="124"/>
      <c r="Z305" s="356"/>
    </row>
    <row r="306" spans="1:26">
      <c r="A306" s="179"/>
      <c r="V306" s="178"/>
      <c r="W306" s="178"/>
      <c r="X306" s="124"/>
      <c r="Z306" s="356"/>
    </row>
    <row r="307" spans="1:26">
      <c r="A307" s="179"/>
      <c r="X307" s="124"/>
      <c r="Z307" s="356"/>
    </row>
    <row r="308" spans="1:26">
      <c r="A308" s="179"/>
      <c r="X308" s="124"/>
      <c r="Z308" s="356"/>
    </row>
    <row r="309" spans="1:26">
      <c r="A309" s="179"/>
      <c r="X309" s="124"/>
      <c r="Z309" s="356"/>
    </row>
    <row r="310" spans="1:26">
      <c r="A310" s="179"/>
      <c r="X310" s="124"/>
      <c r="Z310" s="356"/>
    </row>
    <row r="311" spans="1:26">
      <c r="A311" s="179"/>
      <c r="X311" s="124"/>
      <c r="Z311" s="356"/>
    </row>
    <row r="312" spans="1:26">
      <c r="A312" s="179"/>
      <c r="X312" s="124"/>
      <c r="Z312" s="356"/>
    </row>
    <row r="313" spans="1:26">
      <c r="A313" s="179"/>
      <c r="X313" s="124"/>
      <c r="Z313" s="356"/>
    </row>
    <row r="314" spans="1:26">
      <c r="A314" s="179"/>
      <c r="X314" s="124"/>
      <c r="Z314" s="356"/>
    </row>
    <row r="315" spans="1:26">
      <c r="A315" s="179"/>
      <c r="X315" s="124"/>
      <c r="Z315" s="356"/>
    </row>
    <row r="316" spans="1:26">
      <c r="A316" s="136"/>
      <c r="X316" s="124"/>
      <c r="Z316" s="356"/>
    </row>
    <row r="317" spans="1:26">
      <c r="A317" s="136"/>
      <c r="X317" s="124"/>
      <c r="Z317" s="356"/>
    </row>
    <row r="318" spans="1:26">
      <c r="A318" s="136"/>
      <c r="B318" s="180"/>
      <c r="Z318" s="356"/>
    </row>
    <row r="319" spans="1:26">
      <c r="A319" s="136"/>
      <c r="Z319" s="356"/>
    </row>
    <row r="320" spans="1:26">
      <c r="A320" s="136"/>
    </row>
    <row r="321" spans="1:2">
      <c r="A321" s="136"/>
    </row>
    <row r="322" spans="1:2">
      <c r="A322" s="136"/>
    </row>
    <row r="323" spans="1:2">
      <c r="A323" s="136"/>
      <c r="B323" s="181"/>
    </row>
    <row r="324" spans="1:2">
      <c r="A324" s="182"/>
      <c r="B324" s="181"/>
    </row>
    <row r="325" spans="1:2">
      <c r="A325" s="136"/>
    </row>
    <row r="326" spans="1:2">
      <c r="A326" s="136"/>
    </row>
    <row r="327" spans="1:2">
      <c r="A327" s="136"/>
    </row>
    <row r="328" spans="1:2">
      <c r="A328" s="182"/>
    </row>
    <row r="329" spans="1:2">
      <c r="A329" s="136"/>
    </row>
    <row r="330" spans="1:2">
      <c r="A330" s="136"/>
    </row>
    <row r="331" spans="1:2">
      <c r="A331" s="136"/>
    </row>
    <row r="332" spans="1:2">
      <c r="A332" s="136"/>
      <c r="B332" s="180"/>
    </row>
  </sheetData>
  <autoFilter ref="A10:Z10" xr:uid="{0F8E87DC-BC76-463D-BA77-56A1B7CCB328}"/>
  <hyperlinks>
    <hyperlink ref="D2" r:id="rId1" display="https://vm.fi/valtionosuuspaatoksia-ja-laskentatietoja" xr:uid="{7DEAD139-6EA7-4A69-80CB-6548615CFFCB}"/>
  </hyperlinks>
  <pageMargins left="0.7" right="0.7" top="0.75" bottom="0.75" header="0.3" footer="0.3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22D22068AB8154EA34214C28E2762B1" ma:contentTypeVersion="10" ma:contentTypeDescription="Luo uusi asiakirja." ma:contentTypeScope="" ma:versionID="0a71a09966c25a2e8ea1722bfb2b2a32">
  <xsd:schema xmlns:xsd="http://www.w3.org/2001/XMLSchema" xmlns:xs="http://www.w3.org/2001/XMLSchema" xmlns:p="http://schemas.microsoft.com/office/2006/metadata/properties" xmlns:ns2="55a2cc34-794c-4dc7-898e-8fa2029c8187" xmlns:ns3="ab5ad7e9-ff32-4915-8f05-2a6d5c545421" targetNamespace="http://schemas.microsoft.com/office/2006/metadata/properties" ma:root="true" ma:fieldsID="4416ee8580da3aab23028e0190c4a610" ns2:_="" ns3:_="">
    <xsd:import namespace="55a2cc34-794c-4dc7-898e-8fa2029c8187"/>
    <xsd:import namespace="ab5ad7e9-ff32-4915-8f05-2a6d5c545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2cc34-794c-4dc7-898e-8fa2029c8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ad7e9-ff32-4915-8f05-2a6d5c545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E1D6DA-792B-477A-BEB1-DFE13B2077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A9DAB6-6E97-4529-8BFC-F112BA566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2cc34-794c-4dc7-898e-8fa2029c8187"/>
    <ds:schemaRef ds:uri="ab5ad7e9-ff32-4915-8f05-2a6d5c545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D28DDB-56BA-4294-93FF-083D1E16236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55a2cc34-794c-4dc7-898e-8fa2029c818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5ad7e9-ff32-4915-8f05-2a6d5c5454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Tietoa aineistosta</vt:lpstr>
      <vt:lpstr>Vos-laskelma</vt:lpstr>
      <vt:lpstr>Kotikuntakorvaukset</vt:lpstr>
      <vt:lpstr>Pp-vos-erittely</vt:lpstr>
      <vt:lpstr>Siirtolaskelmavertailu</vt:lpstr>
      <vt:lpstr>Siirtolaskelmavertailu2</vt:lpstr>
      <vt:lpstr>VMpp-vos-erittely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KUNTALIITTO Excel Template</dc:title>
  <dc:creator>Riikonen Olli</dc:creator>
  <cp:lastModifiedBy>Riikonen Olli</cp:lastModifiedBy>
  <cp:lastPrinted>2021-04-22T10:06:15Z</cp:lastPrinted>
  <dcterms:created xsi:type="dcterms:W3CDTF">2016-10-23T13:00:51Z</dcterms:created>
  <dcterms:modified xsi:type="dcterms:W3CDTF">2022-11-24T09:16:32Z</dcterms:modified>
</cp:coreProperties>
</file>